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7520" tabRatio="400" activeTab="1"/>
  </bookViews>
  <sheets>
    <sheet name="реквизиты" sheetId="1" r:id="rId1"/>
    <sheet name="август21 " sheetId="2" r:id="rId2"/>
  </sheets>
  <definedNames>
    <definedName name="_xlnm._FilterDatabase" localSheetId="1" hidden="1">'август21 '!$A$3:$BB$199</definedName>
    <definedName name="_xlnm.Print_Titles" localSheetId="1">'август21 '!$3:$3</definedName>
    <definedName name="_xlnm.Print_Area" localSheetId="1">'август21 '!$A$1:$M$205</definedName>
    <definedName name="_xlnm.Print_Area" localSheetId="0">'реквизиты'!$A$1:$Q$53</definedName>
  </definedNames>
  <calcPr fullCalcOnLoad="1"/>
</workbook>
</file>

<file path=xl/comments2.xml><?xml version="1.0" encoding="utf-8"?>
<comments xmlns="http://schemas.openxmlformats.org/spreadsheetml/2006/main">
  <authors>
    <author>Казачинова Лилия Рустамовна</author>
  </authors>
  <commentList>
    <comment ref="A19" authorId="0">
      <text>
        <r>
          <rPr>
            <b/>
            <sz val="9"/>
            <rFont val="Tahoma"/>
            <family val="2"/>
          </rPr>
          <t>Казачинова Лилия Рустамовна:</t>
        </r>
        <r>
          <rPr>
            <sz val="9"/>
            <rFont val="Tahoma"/>
            <family val="2"/>
          </rPr>
          <t xml:space="preserve">
в исходнике выделен голубым и перечеркнут
</t>
        </r>
      </text>
    </comment>
    <comment ref="A22" authorId="0">
      <text>
        <r>
          <rPr>
            <b/>
            <sz val="9"/>
            <rFont val="Tahoma"/>
            <family val="2"/>
          </rPr>
          <t>Казачинова Лилия Рустамовна:</t>
        </r>
        <r>
          <rPr>
            <sz val="9"/>
            <rFont val="Tahoma"/>
            <family val="2"/>
          </rPr>
          <t xml:space="preserve">
в исходнике выделен голубым и перечеркнут, уточнить
</t>
        </r>
      </text>
    </comment>
  </commentList>
</comments>
</file>

<file path=xl/sharedStrings.xml><?xml version="1.0" encoding="utf-8"?>
<sst xmlns="http://schemas.openxmlformats.org/spreadsheetml/2006/main" count="2061" uniqueCount="499">
  <si>
    <t>Сведения о потребности в работниках, наличии свободных рабочих мест (вакантных должностей)</t>
  </si>
  <si>
    <r>
      <t>Наименование юридического лица</t>
    </r>
    <r>
      <rPr>
        <b/>
        <sz val="10.5"/>
        <rFont val="Tahoma"/>
        <family val="2"/>
      </rPr>
      <t xml:space="preserve">/индивидуального предпринимателя/физического лица </t>
    </r>
    <r>
      <rPr>
        <sz val="10.5"/>
        <rFont val="Tahoma"/>
        <family val="2"/>
      </rPr>
      <t>(нужное подчеркнуть)</t>
    </r>
  </si>
  <si>
    <t>ООО "Норильский обеспечивающий комплекс"</t>
  </si>
  <si>
    <t>Адрес места нахождения:</t>
  </si>
  <si>
    <t>Российская Федерация, Красноярский край, город Норильск</t>
  </si>
  <si>
    <t>Адрес фактического места нахождения:</t>
  </si>
  <si>
    <t>Российская Федерация, 663319, Красноярский край, город Норильск, район Центральный, ул. Нансена, д. 64</t>
  </si>
  <si>
    <t>Номер контактного телефона:</t>
  </si>
  <si>
    <t>(3919) 25-35-72, факс (3919) 22-04-94</t>
  </si>
  <si>
    <r>
      <t xml:space="preserve">Ф.И.О. представителя работодателя: </t>
    </r>
    <r>
      <rPr>
        <sz val="10.5"/>
        <rFont val="Tahoma"/>
        <family val="2"/>
      </rPr>
      <t xml:space="preserve">    </t>
    </r>
  </si>
  <si>
    <t>Организационно-правовая форма юридического лица:</t>
  </si>
  <si>
    <t>Общество с ограниченной ответственностью</t>
  </si>
  <si>
    <r>
      <t>Проезд</t>
    </r>
    <r>
      <rPr>
        <sz val="10.5"/>
        <rFont val="Tahoma"/>
        <family val="2"/>
      </rPr>
      <t xml:space="preserve"> (вид транспорта, название остановки):</t>
    </r>
  </si>
  <si>
    <t>Остановка: автовокзал г. Норильск</t>
  </si>
  <si>
    <r>
      <t>Форма собственности</t>
    </r>
    <r>
      <rPr>
        <sz val="10.5"/>
        <rFont val="Tahoma"/>
        <family val="2"/>
      </rPr>
      <t>: (нужное подчеркнуть)</t>
    </r>
  </si>
  <si>
    <r>
      <t xml:space="preserve">государственная, муниципальная, </t>
    </r>
    <r>
      <rPr>
        <u val="single"/>
        <sz val="10.5"/>
        <rFont val="Tahoma"/>
        <family val="2"/>
      </rPr>
      <t>частная</t>
    </r>
    <r>
      <rPr>
        <sz val="10.5"/>
        <rFont val="Tahoma"/>
        <family val="2"/>
      </rPr>
      <t xml:space="preserve">, общественные объединения или организации </t>
    </r>
  </si>
  <si>
    <t>Численность работников (списочная):</t>
  </si>
  <si>
    <t>Виды экономической деятельности (ОКВЭД):</t>
  </si>
  <si>
    <t>23.51</t>
  </si>
  <si>
    <t>Производство цемента</t>
  </si>
  <si>
    <t>05.10.13</t>
  </si>
  <si>
    <t>Добыча угля, за исключением антрацита, угля коксующегося и угля бурого, открытым способом</t>
  </si>
  <si>
    <t>08.11.1</t>
  </si>
  <si>
    <t>Добыча и первичная обработка камня для памятников и строительства</t>
  </si>
  <si>
    <t>08.11.2</t>
  </si>
  <si>
    <t>Добыча и первичная обработка известняка и гипсового камня</t>
  </si>
  <si>
    <t>08.11.3</t>
  </si>
  <si>
    <t>Добыча мела и некальцинированного доломита</t>
  </si>
  <si>
    <t>08.12.1</t>
  </si>
  <si>
    <t>Разработка гравийных и песчаных карьеров</t>
  </si>
  <si>
    <t>16.23.1</t>
  </si>
  <si>
    <t>Производство деревянных строительных конструкций и столярных изделий</t>
  </si>
  <si>
    <t>22.21</t>
  </si>
  <si>
    <t>Производство пластмассовых плит, полос, труб и профилей</t>
  </si>
  <si>
    <t>23.52.1</t>
  </si>
  <si>
    <t>Производство негашеной, гашеной и гидравлической извести</t>
  </si>
  <si>
    <t>23.61</t>
  </si>
  <si>
    <t>Производство изделий из бетона для использования в строительстве</t>
  </si>
  <si>
    <t>23.63</t>
  </si>
  <si>
    <t>Производство товарного бетона</t>
  </si>
  <si>
    <t>23.99.6</t>
  </si>
  <si>
    <t>Производство минеральных тепло-и звукоизоляционных материалов и изделий</t>
  </si>
  <si>
    <t>24.10.2</t>
  </si>
  <si>
    <t>Производство стали в слитках</t>
  </si>
  <si>
    <t>24.10.6</t>
  </si>
  <si>
    <t>Производство сортового горячекатаного проката и катанки</t>
  </si>
  <si>
    <t>24.33</t>
  </si>
  <si>
    <t>Производство профилей с помощью холодной штамповки или гибки</t>
  </si>
  <si>
    <t>25.11</t>
  </si>
  <si>
    <t>Производство строительных металлических конструкций, изделий и их частей</t>
  </si>
  <si>
    <t>25.61</t>
  </si>
  <si>
    <t>Обработка металлов и нанесение покрытий на металлы</t>
  </si>
  <si>
    <t>25.62</t>
  </si>
  <si>
    <t>Производство насосов для перекачки жидкостей и подъемников жидкостей</t>
  </si>
  <si>
    <t>25.93.1</t>
  </si>
  <si>
    <t>Производство изделий из проволок и пружин</t>
  </si>
  <si>
    <t>28.12.1</t>
  </si>
  <si>
    <t>Производство гидравлических и пневматических силовых установок и двигателей</t>
  </si>
  <si>
    <t>28.15.2</t>
  </si>
  <si>
    <t>Производство корпусов подшипников и подшипников скольжения, зубчатых колес, зубчатых передач и элементов приводов</t>
  </si>
  <si>
    <t>28.91</t>
  </si>
  <si>
    <t>Производство машин и оборудования для металлургии</t>
  </si>
  <si>
    <t>28.92</t>
  </si>
  <si>
    <t>Производство машин и оборудования для добычи полезных ископаемых и строительства</t>
  </si>
  <si>
    <t>33.12</t>
  </si>
  <si>
    <t>Ремонт машин и оборудования</t>
  </si>
  <si>
    <t>Социальные гарантии работникам:</t>
  </si>
  <si>
    <t>Медицинское обслуживание, санаторно-курортное обеспечение, условия для приема пищи во время</t>
  </si>
  <si>
    <t>перерыва, выплата северной надбавки молодежи до 30 лет в размере 80%, ежегодная оплата проезда к месту использования отпуска и обратно.</t>
  </si>
  <si>
    <t>Иные условия</t>
  </si>
  <si>
    <t>Кандидатам, прибывшим на работу по приглашению из других регионов РФ гарантировано возмещение стоимости проезда и</t>
  </si>
  <si>
    <t>багажа, оплата найма (поднайма) коммерческого жилья, разовая выплата для обустройства на новом месте жительства.</t>
  </si>
  <si>
    <t>Наименование профессии (специальности), должности</t>
  </si>
  <si>
    <t>Квалификация</t>
  </si>
  <si>
    <t>Необходимое количество работников</t>
  </si>
  <si>
    <t>Характер работы</t>
  </si>
  <si>
    <t>Заработная плата (доход)</t>
  </si>
  <si>
    <t>Режим работы</t>
  </si>
  <si>
    <t>Профессионально-квалификационные требования, образование, дополнительные навыки, опыт работы</t>
  </si>
  <si>
    <t>Дополнительные пожелания к кандидатуре работника</t>
  </si>
  <si>
    <t xml:space="preserve">Класс условий труда/
предоставление дополнительных социальных гарантий работнику
</t>
  </si>
  <si>
    <t>Квотируемое рабочее место</t>
  </si>
  <si>
    <t>Прием по результатам конкурса на замещение вакансии</t>
  </si>
  <si>
    <t>Постоянная, временная, по совместительству, сезонная, надомная, дистанционная</t>
  </si>
  <si>
    <t>Нормальная продолжительность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вахтовым методом</t>
  </si>
  <si>
    <t>Начало работы</t>
  </si>
  <si>
    <t>Окончание работы</t>
  </si>
  <si>
    <t>слесарь-ремонтник Завода строительных материалов</t>
  </si>
  <si>
    <t>постоянно</t>
  </si>
  <si>
    <t xml:space="preserve">3 сменный режим </t>
  </si>
  <si>
    <t xml:space="preserve">00-00
08-00
16-00               </t>
  </si>
  <si>
    <t xml:space="preserve">08-00
16-00
00-00               </t>
  </si>
  <si>
    <t xml:space="preserve">наличие свидетельств, удостоверений по профессии, опыт работы </t>
  </si>
  <si>
    <t>3.1</t>
  </si>
  <si>
    <t>проезд автобусами № 4 конечная остановка (пром. площадка ЗЖБИ), АБК, каб. 701</t>
  </si>
  <si>
    <t>Цех остеклования труб, производства пенополиуретана и изделий из пенополиуретана/ Электромеханослужба</t>
  </si>
  <si>
    <t>повр.-прем.</t>
  </si>
  <si>
    <t>да</t>
  </si>
  <si>
    <t>3.2/доп.отпуск за вр.условия труда</t>
  </si>
  <si>
    <t>доп.отпуск за вр.условия труда</t>
  </si>
  <si>
    <t xml:space="preserve">Цех по производству минераловатных изделий, электродов и профилированию металла/ Участок по производству теплоизоляционных и строительных материалов/ Электромеханослужба </t>
  </si>
  <si>
    <t>ст.30 ч.1п.2</t>
  </si>
  <si>
    <t>доп.отпуск за вр.условия труда 14 дней</t>
  </si>
  <si>
    <t>3.1/доп.отпуск за вр.условия труда</t>
  </si>
  <si>
    <t>доп.отпуск за вр.условия труда  14 дней</t>
  </si>
  <si>
    <t>электрогазосварщик Завода строительных материалов</t>
  </si>
  <si>
    <t xml:space="preserve">Цех остеклования труб, производства пенополиуретана и изделий из пенополиуретана/ Участок по производству остеклованной, пенополиуретановой продукции/ Сборочно-сварочное отделение строительных металлических конструкций </t>
  </si>
  <si>
    <t>ст.30ч.1п.2</t>
  </si>
  <si>
    <t>электромонтер по ремонту и обслуживанию электрооборудования Завода строительных материалов</t>
  </si>
  <si>
    <t>дополнительный отпуск за работу во вредных условиях труда 7  дней, молоко</t>
  </si>
  <si>
    <t>1 сменный режим</t>
  </si>
  <si>
    <t>08-00</t>
  </si>
  <si>
    <t>16-48</t>
  </si>
  <si>
    <t>25-30-38</t>
  </si>
  <si>
    <t>г. Норильск, проезд Машиностроителей, д. 3 (проезд автобусами № 5А, № 5Б, №4 до остановки «АБК Механического завода»), ОРП (каб. №102)</t>
  </si>
  <si>
    <t>2 сменный режим</t>
  </si>
  <si>
    <t xml:space="preserve">07-00             15-30 </t>
  </si>
  <si>
    <t>15-30            00-00</t>
  </si>
  <si>
    <t>08-00
17-28</t>
  </si>
  <si>
    <t>15-52
01-10</t>
  </si>
  <si>
    <t>07-00
15-30</t>
  </si>
  <si>
    <t>15-30
00-00</t>
  </si>
  <si>
    <t>07-30</t>
  </si>
  <si>
    <t>16-10</t>
  </si>
  <si>
    <t>07-15</t>
  </si>
  <si>
    <t>15-45</t>
  </si>
  <si>
    <t>16-40</t>
  </si>
  <si>
    <t>г. Норильск, район Кайеркан, 
ул. Первомайская, д. 48 (проезд автобусом №31, ост. «Торговый центр»)</t>
  </si>
  <si>
    <t>3 сменный режим</t>
  </si>
  <si>
    <t>24-18-92</t>
  </si>
  <si>
    <t>г. Норильск, район Талнах, ул. Диксона, д. 7, ОРП (каб. 5)</t>
  </si>
  <si>
    <t>08-00
16-00
00-00</t>
  </si>
  <si>
    <t>Участок поверхностного закладочного комплекса "Маяк"</t>
  </si>
  <si>
    <t>машинист мельниц Треста закладочных материалов</t>
  </si>
  <si>
    <t>Участок поверхностного закладочного комплекса "Таймырский"</t>
  </si>
  <si>
    <t xml:space="preserve">1 сменный режим </t>
  </si>
  <si>
    <t>08-30</t>
  </si>
  <si>
    <t>17-00</t>
  </si>
  <si>
    <t>25-35-72</t>
  </si>
  <si>
    <t>г. Норильск, ул. Нансена д. 64, УОТКиСП Аппарата управления ООО «Норильский обеспечивающий комплекс», каб. 123</t>
  </si>
  <si>
    <t>09-00</t>
  </si>
  <si>
    <t>18-00</t>
  </si>
  <si>
    <t xml:space="preserve">Цех по производству сборного железобетона, бетонов и растворов/ Электромеханослужба </t>
  </si>
  <si>
    <t>высшее/среднее профессиональное образование (горнотехническое), опыт работы по направлению не менее 2-х лет.</t>
  </si>
  <si>
    <t>мастер Треста закладочных материалов</t>
  </si>
  <si>
    <t>Участок поверхностного закладочного комплекса "Октябрьский"</t>
  </si>
  <si>
    <t>временно</t>
  </si>
  <si>
    <t>высшее образование, знание направлений по части экспертизы, управления конфигурацией и изменениями проекта, опыт работы по направлению не менее 3 лет, опыт работы на руководящих должностях</t>
  </si>
  <si>
    <t>высшее образование, знание направлений по части экспертизы, управления конфигурацией и изменениями проекта, опыт работы по направлению не менее 3 лет</t>
  </si>
  <si>
    <t>высшее образование, знание исходно-разрешительной документации, опыт работы по направлению не менее 3 лет</t>
  </si>
  <si>
    <t>высшее образование, опыт работы по направлению не менее 3 лет</t>
  </si>
  <si>
    <t>0:00
08:00
16:00</t>
  </si>
  <si>
    <t>8:00
16:00
00:00</t>
  </si>
  <si>
    <t>08-00
16-40</t>
  </si>
  <si>
    <t>16-40
01-10</t>
  </si>
  <si>
    <t>07-15                    15-30</t>
  </si>
  <si>
    <t>15-30                       23-45</t>
  </si>
  <si>
    <t xml:space="preserve">07-15                                15-30               </t>
  </si>
  <si>
    <t>15-30                                      23-45</t>
  </si>
  <si>
    <t>07-20</t>
  </si>
  <si>
    <t>15-50</t>
  </si>
  <si>
    <t>07-16
15-46</t>
  </si>
  <si>
    <t>15-30
24-00</t>
  </si>
  <si>
    <t xml:space="preserve"> 3.1</t>
  </si>
  <si>
    <t>2</t>
  </si>
  <si>
    <t xml:space="preserve">08-00                                               </t>
  </si>
  <si>
    <t>16-00</t>
  </si>
  <si>
    <t>нет</t>
  </si>
  <si>
    <t>Цех остеклования труб, производства пенополиуретана и изделий из пенополиуретана/ Участок по производству остеклованной, пенополиуретановой продукции/ Отделение остеклования труб</t>
  </si>
  <si>
    <t>доп. смена 
с 01.01.2021 по 31.12.2021</t>
  </si>
  <si>
    <t>доп. смена 
с 01.01.2021 по 31.12.2022</t>
  </si>
  <si>
    <t>Цех по производству сборного железобетона, бетонов и растворов/ Участок по производству железобетонных изделий, строительных смесей/ Бетоносмесительное отделение</t>
  </si>
  <si>
    <t>00-00
08-00
16-01</t>
  </si>
  <si>
    <t>08-00
16-00
00-01</t>
  </si>
  <si>
    <t>ст.30ч.1п.1</t>
  </si>
  <si>
    <t>дополнительный отпуск за работу во вредных условиях труда 14 дней, молоко</t>
  </si>
  <si>
    <t>Цех производства и помола цемента и извести Отделение по производству и помолу цемента Бригада №2 (Сквозная комплексная бригада по производству и помолу цемента) Комплексные звенья по отгрузке цемента</t>
  </si>
  <si>
    <t>Цех производства и помола цемента и извести Отделение по производству извести Сквозная комплексная бригада по производству извести Комплексные звенья по подаче сырья</t>
  </si>
  <si>
    <t>Цех обжига клинкера в производстве цемента/ Бригада №3 (Сквозная комплексная бригада обжига клинкера в производстве цемента)/ Комплексные звенья по приготовлению шлама</t>
  </si>
  <si>
    <t>дополнительный отпуск за работу во вредных условиях труда 7  дней</t>
  </si>
  <si>
    <t>Вакансия декретная. Работник планирует выходить на работу в ближайщее время.</t>
  </si>
  <si>
    <t xml:space="preserve">Лаборатория по контролю производства цемента </t>
  </si>
  <si>
    <t>дополнительный отпуск за работу во вредных условиях труда 7 дней</t>
  </si>
  <si>
    <t>Участок по эксплуатации грузоподъемных кранов и обслуживанию обеспыливающего оборудования в производстве цемента/ Бригада №7 (Бригада по эксплуатации грузоподъемных кранов в производстве цемента)/ Звено на погрузо-разгрузочных работах в производстве извести</t>
  </si>
  <si>
    <t>ст.30ч.1п.3</t>
  </si>
  <si>
    <t xml:space="preserve">09-00                                               </t>
  </si>
  <si>
    <t xml:space="preserve">2 сменный режим </t>
  </si>
  <si>
    <t>08:00
20:00</t>
  </si>
  <si>
    <t>20:00
08:00</t>
  </si>
  <si>
    <t>столяр Завода строительных материалов</t>
  </si>
  <si>
    <t>слесарь по сборке металлоконструкций Завода строительных материалов</t>
  </si>
  <si>
    <t>обжигальщик эмали Завода строительных материалов</t>
  </si>
  <si>
    <t>арматурщик Завода строительных материалов</t>
  </si>
  <si>
    <t>транспортерщик (шнековый конвейер) Завода строительных материалов</t>
  </si>
  <si>
    <t>транспортерщик Завода строительных материалов</t>
  </si>
  <si>
    <t>насыпщик цемента Завода строительных материалов</t>
  </si>
  <si>
    <t>дробильщик извести Завода строительных материалов</t>
  </si>
  <si>
    <t>машинист насосных установок Завода строительных материалов</t>
  </si>
  <si>
    <t>лаборант химического анализа Завода строительных материалов</t>
  </si>
  <si>
    <t>лаборант по физико-механическим испытаниям Завода строительных материалов</t>
  </si>
  <si>
    <t>машинист крана (крановщик) Завода строительных материалов</t>
  </si>
  <si>
    <t>кладовщик Завода строительных материалов</t>
  </si>
  <si>
    <t>25-68-82, 25-70-09</t>
  </si>
  <si>
    <t>08:00                                                           20:00</t>
  </si>
  <si>
    <t>20:00                                                08:00</t>
  </si>
  <si>
    <t>00-00
07-30
15-00</t>
  </si>
  <si>
    <t>07-12
15-12
22-42</t>
  </si>
  <si>
    <t>наличие свидетельств, удостоверений по профессии, без предъявления требований к стажу</t>
  </si>
  <si>
    <t>15-30                      23-45</t>
  </si>
  <si>
    <t>07-15                      15-30</t>
  </si>
  <si>
    <t>вакансия до сентября</t>
  </si>
  <si>
    <t>00-00
08-00
16-00</t>
  </si>
  <si>
    <t>15-22</t>
  </si>
  <si>
    <t>00-00</t>
  </si>
  <si>
    <t>15-02</t>
  </si>
  <si>
    <t xml:space="preserve">07-00                              </t>
  </si>
  <si>
    <t xml:space="preserve">15-30                                      </t>
  </si>
  <si>
    <t>07-30
16-00</t>
  </si>
  <si>
    <t>15-30 
 00-00</t>
  </si>
  <si>
    <t>07-00</t>
  </si>
  <si>
    <t>14-42</t>
  </si>
  <si>
    <t>3.3/доп.отпуск за вр.условия труда</t>
  </si>
  <si>
    <t>не требуется подбор на вакансию</t>
  </si>
  <si>
    <t>16-42</t>
  </si>
  <si>
    <t>планируется внутренний перевод Диановой, пока и.о.</t>
  </si>
  <si>
    <t>17-30</t>
  </si>
  <si>
    <t>и.о. Вавулин</t>
  </si>
  <si>
    <t>0:00
8:00
16:00</t>
  </si>
  <si>
    <t>8:00
16:00
0:00</t>
  </si>
  <si>
    <t>0:00
8:18
17:10</t>
  </si>
  <si>
    <t>6:42
15:00
23:52</t>
  </si>
  <si>
    <t>8:30
20:30</t>
  </si>
  <si>
    <t>19:00
7:00</t>
  </si>
  <si>
    <t>08:30
20:30</t>
  </si>
  <si>
    <t>19:00
07:00</t>
  </si>
  <si>
    <t>8:00
16:00</t>
  </si>
  <si>
    <t>16:00
0:00</t>
  </si>
  <si>
    <t>8:30</t>
  </si>
  <si>
    <t>17:00</t>
  </si>
  <si>
    <t>08:20
16:20
00:20</t>
  </si>
  <si>
    <t>Участок поверхностного закладочного комплекса "Комсомольский"</t>
  </si>
  <si>
    <t>внутренний перевод</t>
  </si>
  <si>
    <t>16:20
00:20
08:20</t>
  </si>
  <si>
    <t>Участок поверхностного закладочного комплекса "Скалистый"</t>
  </si>
  <si>
    <t xml:space="preserve">внутренний постоянный перевод </t>
  </si>
  <si>
    <t>слесарь дежурный и по ремонту оборудования Треста закладочных материалов</t>
  </si>
  <si>
    <t>машинист конвейера Треста закладочных материалов</t>
  </si>
  <si>
    <t>кладовщик участка реализации песка Аппарата управления (г. Дудинка)</t>
  </si>
  <si>
    <t>горнорабочий на маркшейдерских работах Аппарата управления</t>
  </si>
  <si>
    <t>08:40</t>
  </si>
  <si>
    <t>Пр.1 п. 4.4.</t>
  </si>
  <si>
    <t>Пр.1 п. 1.3.; 4.4.; 5.1.; 6.1.</t>
  </si>
  <si>
    <t>Косько - ОЭБиР</t>
  </si>
  <si>
    <t>Пр.1 п. 1.3.; 4.4.; 9.</t>
  </si>
  <si>
    <t>Пр.1 п. 1.23.; 1.39.; 3.1.; 3.1.7.; 4.2.1.; 4.4.; 5.1.; 9.</t>
  </si>
  <si>
    <t>Пр.1 п. 4.4.; 5.1.; 6.1.; 9.</t>
  </si>
  <si>
    <t>Пр.1 п. 4.4.; 5.1.; 6.1.</t>
  </si>
  <si>
    <t>Пр.1 п. 4.2.1.; 4.4.; 9.</t>
  </si>
  <si>
    <t>Пр.1 п. 4.2.1.; 4.4.</t>
  </si>
  <si>
    <t>Пр.1 п. 3.1.; 3.1.8.2.; 4.4.; 4.7.; 6.1.</t>
  </si>
  <si>
    <t>Пр.1 п. 3.1.; 3.1.8.; 3.1.8.2.; 4.4.</t>
  </si>
  <si>
    <t>Пр.1 п. 1.19.1.; 3.1.; 3.1.8.; 3.1.8.2.; 4.4.</t>
  </si>
  <si>
    <t>Пр.1 п. 1.19.1.; 3.1.; 3.1.8.2.; 4.4.; 4.7.</t>
  </si>
  <si>
    <t>Пр.1 п. 1.19.1.; 3.1.; 4.4.</t>
  </si>
  <si>
    <t>Пр.1 п. 3.1.; 3.1.8.2.; 4.4.; 5.1.; 6.1.; 8.</t>
  </si>
  <si>
    <t>высшее техническое образование по специальности «Машиностроение», "Металлургические машины и оборудовнаие", "Технология сварочного производства, стаж работы не менее 1 года по напралению деятельности</t>
  </si>
  <si>
    <t>среднетехническое образование, опыт работы не менее года по напралению деятельности</t>
  </si>
  <si>
    <t>высшее профессиональное образование  по специальности "Обработка металла давлением",   стаж работы  не менее 3 лет по напралению деятельности</t>
  </si>
  <si>
    <t>высшее профессиональное образование по специальности «Технология машиностроения», «Технология оборудования сварочного производства», «Технология автоматизированного производства»,  стаж работы  не менее 3 летпо напралению деятельности</t>
  </si>
  <si>
    <t>высшее профессиональное образование по специальности «Технология машиностроения», «Технология оборудования сварочного производства», «Технология автоматизированного производства»,  стаж работы  не менее 3 лет по напралению деятельности</t>
  </si>
  <si>
    <t>26-40-72</t>
  </si>
  <si>
    <t>высшее образование (техническое), стаж работы по техническим специальностям не менее 5 лет</t>
  </si>
  <si>
    <t>высшее образование (техническое), стаж работы по техническим специальностям не менее 3 лет</t>
  </si>
  <si>
    <t>опыт работы в КАСУД</t>
  </si>
  <si>
    <t>п.4.4</t>
  </si>
  <si>
    <t>п. 4.4; п. 16</t>
  </si>
  <si>
    <t>2923 чел.</t>
  </si>
  <si>
    <t>21.12.2020, 29.12.2020</t>
  </si>
  <si>
    <t>Внутренний перевод - Баламирзоев</t>
  </si>
  <si>
    <t>Цех производства и помола цемента и извести/ Отделение по производству извести/ Прочий персонал</t>
  </si>
  <si>
    <t>временно декрет</t>
  </si>
  <si>
    <t>Планируется внутренний перевод - Рустейко</t>
  </si>
  <si>
    <t>Наличие удостоверения по профессии</t>
  </si>
  <si>
    <t>кандидат Николаев на согласовании в ДБ</t>
  </si>
  <si>
    <t>п.3.1.8
п.3.1.8.2
п.3.1.8.3
п.4.3.1
п.4.4</t>
  </si>
  <si>
    <t>обучение соискателей с 17.05.2021</t>
  </si>
  <si>
    <t>п.3.1.8
п.3.1.8.2
п.3.1.8.3
п.4.4</t>
  </si>
  <si>
    <t>Высшее техническое образование "Металлургические машины и оборудование", "Технология машиностроения",
стаж работы не менее 10 лет, опыт работы на руководящих должноятх в производственных подразделениях не менее 5 лет</t>
  </si>
  <si>
    <t>высшее/среднее профессиональное образование (горнотехническое), опыт работы по направлению не менее 1-го года (желательно).</t>
  </si>
  <si>
    <t>Бухгалтерия/ Отдел учета и отчетности Рудника "Кайерканский"</t>
  </si>
  <si>
    <t>Управление надежности, эффективности и рисков / Отдел эксплуатационной надёжности промышленных активов</t>
  </si>
  <si>
    <t>Еремин, Бочаров в ДБ</t>
  </si>
  <si>
    <t>Планово-экономическое управление/ Планово-экономический отдел Механического завода</t>
  </si>
  <si>
    <t>ведущий специалист Отдела экономической безопасности и режима Аппарата управления</t>
  </si>
  <si>
    <t>главный специалист отдела эксплуатационной надёжности промышленных активов Управления надежности, эффективности и рисков Аппарата управления</t>
  </si>
  <si>
    <t>бухгалтер 1 категории Бухгалтерия отдел учета и отчетности Рудника "Кайерканский" Аппарата управления</t>
  </si>
  <si>
    <t>Авдеев ОА прошел собеседование с Авдеевым, ждем очереди на полиграф</t>
  </si>
  <si>
    <t>высшее образование (экологическое, техническое), опыт работы по направлению не менее 2 лет</t>
  </si>
  <si>
    <t>высшее образование, опыт работы по направлению не менее 2 лет</t>
  </si>
  <si>
    <t>высшее (техническое) образование; знание организации ремонтного обслуживания промышленных активов и риск-ориентированного подхода к планированию технического обслуживания и ремонта промышленных активов, опыт работы по техническим специальностям не менее 5 лет</t>
  </si>
  <si>
    <t>ведущий специалист по окружающей среде и экологии Отдела экологии</t>
  </si>
  <si>
    <t>ведущий специалист отдела проектного контроля и отчетности Проектного офиса развития нерудной сырьевой базы</t>
  </si>
  <si>
    <t>главный менеджер группы инжиниринга Проектного офиса развития нерудной сырьевой базы</t>
  </si>
  <si>
    <t>главный специалист группы инжиниринга Проектного офиса развития нерудной сырьевой базы</t>
  </si>
  <si>
    <t>высшее (техническое) образование; знание организации ремонтного обслуживания промышленных активов и риск-ориентированного подхода к планированию технического обслуживания и ремонта промышленных активов, опыт работы по техническим специальностям не менее 1 года</t>
  </si>
  <si>
    <t>высшее образованию (юридическое), опыт работы не менее 3 лет по направлению</t>
  </si>
  <si>
    <t>Колесников - ОЭБиР
Мудраков, Маткин - псих.тест, Палкин - м/осмотр</t>
  </si>
  <si>
    <t>станочник широкого профиля Завода строительных материалов</t>
  </si>
  <si>
    <t>дозировщик компонентов бетонных смесей Завода строительных материалов</t>
  </si>
  <si>
    <t>укладчик-упаковщик Завода строительных материалов</t>
  </si>
  <si>
    <t>Челнокова - псих тест</t>
  </si>
  <si>
    <t>07-30             16-00</t>
  </si>
  <si>
    <t>15-30                 00-00</t>
  </si>
  <si>
    <t>07-30                    15-30</t>
  </si>
  <si>
    <t>16-00                    00-00</t>
  </si>
  <si>
    <t>Казанцев -СЭБиР</t>
  </si>
  <si>
    <t xml:space="preserve">
08-00
</t>
  </si>
  <si>
    <t xml:space="preserve">
16-00
</t>
  </si>
  <si>
    <t>планируется внутренний перевод</t>
  </si>
  <si>
    <t>Маркин СЭБиР согласован  (по приглашению) ждем ответа рук-ля</t>
  </si>
  <si>
    <t>00-00              08-00             16-00</t>
  </si>
  <si>
    <t>08-00             16-00              00-00</t>
  </si>
  <si>
    <t>07-30                                                     14-42</t>
  </si>
  <si>
    <t>16-18                           23-22</t>
  </si>
  <si>
    <t>Красавин - перевод со ЗМиК, находится в отпуске</t>
  </si>
  <si>
    <t>временно переведн Сучанжи потом (Галютин)</t>
  </si>
  <si>
    <t>высшее профессиональное образование по специальности «Технология машиностроения»,  «Технология автоматизированного производства»,  стаж работы  не менее 3 лет по напралению деятельности</t>
  </si>
  <si>
    <t>бригадир на участках основного производства Механического завода Механического завода</t>
  </si>
  <si>
    <t>водитель  погрузчика  Механического завода</t>
  </si>
  <si>
    <t>вальцовщик  Механического завода</t>
  </si>
  <si>
    <t>изолировщик-пленочник  Механического завода</t>
  </si>
  <si>
    <t>Кладовщик (старший)  Механического завода</t>
  </si>
  <si>
    <t>кузнец на молотах и прессах  Механического завода</t>
  </si>
  <si>
    <t>кузнец-штамповщик  Механического завода</t>
  </si>
  <si>
    <t>машинист крана (крановщик)  Механического завода</t>
  </si>
  <si>
    <t>машинист крана (крановщик), занятый на горячих участках работ  Механического завода</t>
  </si>
  <si>
    <t>метализатор  Механического завода</t>
  </si>
  <si>
    <t>модельщик по деревянным моделям  Механического завода</t>
  </si>
  <si>
    <t>оператор станков с программным управлением  Механического завода</t>
  </si>
  <si>
    <t>подручный сталевара  Механического завода</t>
  </si>
  <si>
    <t>пультовщик электроплавильной печи, занятый на горячих участках работ  Механического завода</t>
  </si>
  <si>
    <t>резчик металла на ножницах и прессах  Механического завода</t>
  </si>
  <si>
    <t>резчик на пилах, ножовках и станках  Механического завода</t>
  </si>
  <si>
    <t>слесарь по эксплуатации и ремонту газового оборудования  Механического завода</t>
  </si>
  <si>
    <t>слесарь по ремонту оборудования тепловых сетей  Механического завода</t>
  </si>
  <si>
    <t>слесарь по сборке металлоконструкций  Механического завода</t>
  </si>
  <si>
    <t>слесарь-ремонтник  Механического завода</t>
  </si>
  <si>
    <t>слесарь механосборочных работ   Механического завода</t>
  </si>
  <si>
    <t>слесарь механосборочных работ  Механического завода</t>
  </si>
  <si>
    <t>стропальщик  Механического завода</t>
  </si>
  <si>
    <t>стропащик  Механического завода</t>
  </si>
  <si>
    <t>стропальщик , занятый на горячих участках работ  Механического завода</t>
  </si>
  <si>
    <t>токарь  Механического завода</t>
  </si>
  <si>
    <t>фрезеровщик  Механического завода</t>
  </si>
  <si>
    <t>электрогазосварщик  Механического завода</t>
  </si>
  <si>
    <t>электромонтер по ремонтэлектрообрудования   Механического завода</t>
  </si>
  <si>
    <t>электромонтер по ремонту и обслуживанию электрооборудования  Механического завода</t>
  </si>
  <si>
    <t>ведущий специалист  Механического завода</t>
  </si>
  <si>
    <t>диспетчер  Механического завода</t>
  </si>
  <si>
    <t>заместитель директора завода по управлению промышленными активами - главный инженер  Механического завода</t>
  </si>
  <si>
    <t>инженер - технолог 1 категории  Механического завода</t>
  </si>
  <si>
    <t>инженер-технолог 1 категории  Механического завода</t>
  </si>
  <si>
    <t>инженер - технолог 2 категории  Механического завода</t>
  </si>
  <si>
    <t>инженер - технолог 3 категории  Механического завода</t>
  </si>
  <si>
    <t>начальник бюро  Механического завода</t>
  </si>
  <si>
    <t>07-30  
16-00</t>
  </si>
  <si>
    <t>15-30  
  00-00</t>
  </si>
  <si>
    <t>временно (на период декретного отпуска)</t>
  </si>
  <si>
    <t>слесарь-сантехник Рудник "Кайерканский"</t>
  </si>
  <si>
    <t>машинист насосных установок Рудник "Кайерканский"</t>
  </si>
  <si>
    <t>бурильщик шпуров Рудник "Кайерканский"</t>
  </si>
  <si>
    <t>крепильщик Рудник "Кайерканский"</t>
  </si>
  <si>
    <t>электрослесарь по обслуживанию и ремонту оборудования Рудник "Кайерканский"</t>
  </si>
  <si>
    <t>дробильщик Рудник "Кайерканский"</t>
  </si>
  <si>
    <t>взрывник Рудник "Кайерканский"</t>
  </si>
  <si>
    <t>оператор пульта управления (в диспетчерской) Рудник "Кайерканский"</t>
  </si>
  <si>
    <t>газомерщик Рудник "Кайерканский"</t>
  </si>
  <si>
    <t>машинист буровой установки Рудник "Кайерканский"</t>
  </si>
  <si>
    <t>главный специалист Рудник "Кайерканский"</t>
  </si>
  <si>
    <t>мастер горный Рудник "Кайерканский"</t>
  </si>
  <si>
    <t>заместитель главного механика Рудник "Кайерканский"</t>
  </si>
  <si>
    <t>заместитель главного энергетика Рудник "Кайерканский"</t>
  </si>
  <si>
    <t>диспетчер горный Рудник "Кайерканский"</t>
  </si>
  <si>
    <t>начальник участка Рудник "Кайерканский"</t>
  </si>
  <si>
    <t>электромеханик Рудник "Кайерканский"</t>
  </si>
  <si>
    <t>переплетчик отдела документационного обеспечения и контроля Управления делами</t>
  </si>
  <si>
    <t>оператор электронно-вычислительных машин (старший) отдела документационного обеспечения и контроля Планово-экономического отдела рудника "Кайерканский" Планово-экономического управления</t>
  </si>
  <si>
    <t>ведущий специалист Планово-экономического управления Аппарата управления</t>
  </si>
  <si>
    <t>главный специалист Группы промышленной безопасности и охраны труда Рудника "Кайерканский"Аппарата управления</t>
  </si>
  <si>
    <t>Казачинова Л.Р.</t>
  </si>
  <si>
    <t>253572</t>
  </si>
  <si>
    <t>Заместитель Генерального директора 
по персоналу и социальной политике</t>
  </si>
  <si>
    <t>Е.В. Кузнецова</t>
  </si>
  <si>
    <t>Казачинова Лилия Рустамовна, тел. (3919) 25-35-72</t>
  </si>
  <si>
    <t>шихтовар Завода строительных материалов</t>
  </si>
  <si>
    <t>Татарникова-псих тест</t>
  </si>
  <si>
    <t>Аксенова - псих.тест</t>
  </si>
  <si>
    <t>Оператор производства формованного полиуретана и пенополиуретана Завода строительных материалов</t>
  </si>
  <si>
    <t>Витошкин-м/осмотр</t>
  </si>
  <si>
    <t>Накаев - м/к</t>
  </si>
  <si>
    <t>оператор пульта управления Завода строительных материалов</t>
  </si>
  <si>
    <t>Голубева м/о</t>
  </si>
  <si>
    <t>распределитель работ Завода строительных материалов</t>
  </si>
  <si>
    <t>Внутренний перевод постоянно Сайфутдиновой с 03.08.2021</t>
  </si>
  <si>
    <t>транспортерщик горячего клинкераЗавода строительных материалов</t>
  </si>
  <si>
    <t>Кулебакина-псих. Тест</t>
  </si>
  <si>
    <t>слесарь по эксплуатации и ремонту газового оборудования Завода строительных материалов</t>
  </si>
  <si>
    <t>начальник отдела-главный энергетик Завода строительных материалов</t>
  </si>
  <si>
    <t>высшее профессиональное (техническое) образование в области электроэнергетики, теплотехники, электромеханики , стаж работы по специальности не менее двух лет или среднее профессиональное и стаж работы не менее трех лет</t>
  </si>
  <si>
    <t>инженер-энергетик Завода строительных материалов</t>
  </si>
  <si>
    <t>заместитель главного энергетика Завода строительных материалов</t>
  </si>
  <si>
    <t>инженер 1 категории Завода строительных материалов</t>
  </si>
  <si>
    <t>высшее профессиональное (техническое) образование  , стаж работы по специальности не менее двух лет или среднее профессиональное и стаж работы не менее трех лет</t>
  </si>
  <si>
    <t>энергетик Завода строительных материалов</t>
  </si>
  <si>
    <t>Внутренний перевод Сокульского В. (готовятся документы)</t>
  </si>
  <si>
    <t>заместитель главного механика Завода строительных материалов</t>
  </si>
  <si>
    <t>высшее профессиональное или среднее профессиональное образование по специальности инженер-механик или техник-механик, стаж работы на инженерной должности один год и на должности специалиста или руководителя не менее трех лет</t>
  </si>
  <si>
    <t>Планируется внутренний перевод  - Куракин</t>
  </si>
  <si>
    <t>механик Завода строительных материалов</t>
  </si>
  <si>
    <t>Матвеев- ОЭБиР</t>
  </si>
  <si>
    <t>планируется перевод Менжицкой</t>
  </si>
  <si>
    <t>планируется перевод Хайдарова</t>
  </si>
  <si>
    <t>Саидов проходит м/к</t>
  </si>
  <si>
    <t>газорезчик Механического завода</t>
  </si>
  <si>
    <t>зуборезчик Механического завода</t>
  </si>
  <si>
    <t>планируется внутренний перевод Горбуновой с МОП</t>
  </si>
  <si>
    <t>контролер станочных и слесарных работ  Механического завода</t>
  </si>
  <si>
    <t>15-30
23-12</t>
  </si>
  <si>
    <t>08-00
15-42</t>
  </si>
  <si>
    <t>на период д/о Назаровой</t>
  </si>
  <si>
    <t>Морис проходит м/к</t>
  </si>
  <si>
    <t>перевод Осипкина</t>
  </si>
  <si>
    <t>машинист по стирке и ремонту спецодежды Механического завода</t>
  </si>
  <si>
    <t>16-12</t>
  </si>
  <si>
    <t>Ладик пойдет на психтест 06.08</t>
  </si>
  <si>
    <t>Малец 26.07.2021 СЭБиР</t>
  </si>
  <si>
    <t>наладчик кузнечно-прессового оборудования Механического завода</t>
  </si>
  <si>
    <t>Согрин-находится на м/к, по приглашению</t>
  </si>
  <si>
    <t>Бобов- 24.06.2021 сэбир (приглашение)</t>
  </si>
  <si>
    <t xml:space="preserve">ПЕРЕВОД АБУКИНА В Роц-1, </t>
  </si>
  <si>
    <t>Луцевич внутреннний перевод с августа, м/к пройдена</t>
  </si>
  <si>
    <t>Санин проходит м/к с 10.06.</t>
  </si>
  <si>
    <t>Баскаков 29.07.2021 СЭБиР</t>
  </si>
  <si>
    <t>07-30       16-00</t>
  </si>
  <si>
    <t>15-30       00-00</t>
  </si>
  <si>
    <t>Ганжин обучение с 05.07.2021 по 03.09.2021</t>
  </si>
  <si>
    <t>Чайка пойдет на психтест 06.08.2021</t>
  </si>
  <si>
    <t>Чертов прилетает 31.07.21 по приглашению</t>
  </si>
  <si>
    <t>слесарь-инструментальщик Механического завода</t>
  </si>
  <si>
    <t>3.2</t>
  </si>
  <si>
    <t>Сергиенко 15.07.2021 СЭБиР</t>
  </si>
  <si>
    <t>07-00                                                     15-30</t>
  </si>
  <si>
    <t>15-30                           00-00</t>
  </si>
  <si>
    <t>Танеров направлена м/к по приглашению</t>
  </si>
  <si>
    <t>Мехова пойдет на психтест на 06.08.2021</t>
  </si>
  <si>
    <t>Першин СЭБиР согласован, подготовка приглашения</t>
  </si>
  <si>
    <t>Буртылев 22.07.2021 СЭБиР, по приглашению</t>
  </si>
  <si>
    <t>Малий пойдет на психтест 06.08.2021</t>
  </si>
  <si>
    <t>Матвеева -психтест ждет рез-ты</t>
  </si>
  <si>
    <t>Рязанов 22.07.2021 СЭБиР</t>
  </si>
  <si>
    <t>Ольшин пойдет на психтест 06.08.2021</t>
  </si>
  <si>
    <t>Кучин-СЭБиР согласован, думает, приглашение</t>
  </si>
  <si>
    <t>шлифовщик  Механического завода</t>
  </si>
  <si>
    <t>Каратушин - 24.06.2021 сэбир (приглаш)</t>
  </si>
  <si>
    <t>электромонтер по ремонту и обслуживанию электрооборудования, занятый на горячих участках работ Механического завода</t>
  </si>
  <si>
    <t>высшее электротехническое образование, стаж не менее 3 лет</t>
  </si>
  <si>
    <t>главный специалист  Механического завода</t>
  </si>
  <si>
    <t>высшее техническое образование, стаж не менее 3 лет</t>
  </si>
  <si>
    <t>нженер - смотритель зданий и сооружений 1 категории Механического завода</t>
  </si>
  <si>
    <t>высшее техническое или строительное образование, стаж работы не менее 3 лет</t>
  </si>
  <si>
    <t>Сухоруков 22.07.2021 СЭБиР</t>
  </si>
  <si>
    <t>Осипова СЭБиР согласована, м/к выдать</t>
  </si>
  <si>
    <t>Бородин внутренний перевод с августа</t>
  </si>
  <si>
    <t>Иванов планируется прием с 02.08.2021</t>
  </si>
  <si>
    <t>Вершинина внутренний перевод с августа</t>
  </si>
  <si>
    <t>электрослесарь дежурный и по ремонту оборудования Рудник "Кайерканский"</t>
  </si>
  <si>
    <t>станочник широкого профиля Механического завода</t>
  </si>
  <si>
    <t>слесарь по сборке металлоконстукций  Механического завода</t>
  </si>
  <si>
    <t>Инженер по механизации и автоматизации производственных процессов 1 категории Рудник "Кайерканский"</t>
  </si>
  <si>
    <t>высшее профессиональное образование автоматизация производственных процессов), опыт работы по направлению не менее 2-х лет</t>
  </si>
  <si>
    <t>горнорабочий на геологических работах Аппарата управления</t>
  </si>
  <si>
    <t>ведущий специалист по охране труда и промышленной безопасности</t>
  </si>
  <si>
    <t>высшее образование в области охраны труда, опыт работы по направлению не менее 3 лет</t>
  </si>
  <si>
    <t>маркшейдер участковый карьера</t>
  </si>
  <si>
    <t>высшее образование по специальности горный инженер-маркшейдер, опыт работы по направлению не менее 3-х летшейдера</t>
  </si>
  <si>
    <t>ведущий специалист отдела инвестиционного анализа и контроля</t>
  </si>
  <si>
    <t>ведущий специалист отдела реализации инвестиционных проектов</t>
  </si>
  <si>
    <t>главный специалист отдела реализации инвестиционных проектов</t>
  </si>
  <si>
    <t>4 сменный режим</t>
  </si>
  <si>
    <t>высшее экономическое образование, опыт работы по направлению не менее 3 года; знание основ экономики и инвестиционной деятельности, опыт работы в области подготовки инвестиционных решений с учётом рисков, знание финансов и правил принятия инвестиционных решений и оценки рисков</t>
  </si>
  <si>
    <t>начальник отдела эксплуатационной надёжности промышленных активов Управления надежности, эффективности и рисков Аппарата управления</t>
  </si>
  <si>
    <t>высшее (техническое) образование; знание организации ремонтного обслуживания промышленных активов и риск-ориентированного подхода к планированию технического обслуживания и ремонта промышленных активов, опыт работы по техническим специальностям не менее 5 лет, опыт работы на руководящих должностях не менее 1 года</t>
  </si>
  <si>
    <t>высшее образование (техническое), стаж работы по техническим специальностям не менее 5 лет, опыт работы на руководящих позициях не менее 1 года</t>
  </si>
  <si>
    <t>ведущий специалист отдела эксплуатационной надёжности промышленных активов Управления надежности, эффективности и рисков Аппарата управления</t>
  </si>
  <si>
    <t>главный специалист проектного офиса по развитию нерудной сырьевой базы/планово-экономический отдел</t>
  </si>
  <si>
    <t>г. Норильск, ул. Нансена д. 64, УОТКиСП Аппарата управления ООО «Норильский обеспечивающий комплекс», каб. 124</t>
  </si>
  <si>
    <t>г. Норильск, ул. Нансена д. 64, УОТКиСП Аппарата управления ООО «Норильский обеспечивающий комплекс», каб. 125</t>
  </si>
  <si>
    <t>г. Норильск, ул. Нансена д. 64, УОТКиСП Аппарата управления ООО «Норильский обеспечивающий комплекс», каб. 126</t>
  </si>
  <si>
    <t>г. Норильск, ул. Нансена д. 64, УОТКиСП Аппарата управления ООО «Норильский обеспечивающий комплекс», каб. 127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</si>
</sst>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&quot;р.&quot;"/>
    <numFmt numFmtId="166" formatCode="[$-F400]h:mm:ss\ AM/PM"/>
    <numFmt numFmtId="167" formatCode="#,##0.0&quot;р.&quot;"/>
    <numFmt numFmtId="168" formatCode="#,##0\ &quot;₽&quot;"/>
    <numFmt numFmtId="169" formatCode="_-* #,##0.000\ _₽_-;\-* #,##0.000\ _₽_-;_-* &quot;-&quot;??\ _₽_-;_-@_-"/>
    <numFmt numFmtId="170" formatCode="_-* #,##0.0000\ _₽_-;\-* #,##0.0000\ _₽_-;_-* &quot;-&quot;??\ _₽_-;_-@_-"/>
    <numFmt numFmtId="171" formatCode="_-* #,##0.0\ _₽_-;\-* #,##0.0\ _₽_-;_-* &quot;-&quot;??\ _₽_-;_-@_-"/>
    <numFmt numFmtId="172" formatCode="_-* #,##0\ _₽_-;\-* #,##0\ _₽_-;_-* &quot;-&quot;??\ _₽_-;_-@_-"/>
    <numFmt numFmtId="173" formatCode="_-* #,##0.00_р_._-;\-* #,##0.00_р_._-;_-* &quot;-&quot;??_р_._-;_-@_-"/>
    <numFmt numFmtId="174" formatCode="_-* #,##0_р_._-;\-* #,##0_р_._-;_-* &quot;-&quot;??_р_._-;_-@_-"/>
    <numFmt numFmtId="175" formatCode="0.0"/>
    <numFmt numFmtId="176" formatCode="0.00000"/>
    <numFmt numFmtId="177" formatCode="0.000"/>
    <numFmt numFmtId="178" formatCode="[$-FC19]d\ mmmm\ yyyy\ &quot;г.&quot;"/>
    <numFmt numFmtId="179" formatCode="h:mm;@"/>
    <numFmt numFmtId="180" formatCode="_-* #,##0.00000\ _₽_-;\-* #,##0.00000\ _₽_-;_-* &quot;-&quot;??\ _₽_-;_-@_-"/>
    <numFmt numFmtId="181" formatCode="_-* #,##0.000000\ _₽_-;\-* #,##0.000000\ _₽_-;_-* &quot;-&quot;??\ _₽_-;_-@_-"/>
    <numFmt numFmtId="182" formatCode="0.000000"/>
    <numFmt numFmtId="183" formatCode="0.0000000"/>
    <numFmt numFmtId="184" formatCode="0.0000"/>
  </numFmts>
  <fonts count="60">
    <font>
      <sz val="8"/>
      <name val="Arial Cyr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10.5"/>
      <name val="Tahoma"/>
      <family val="2"/>
    </font>
    <font>
      <b/>
      <u val="single"/>
      <sz val="10.5"/>
      <name val="Tahoma"/>
      <family val="2"/>
    </font>
    <font>
      <b/>
      <sz val="10.5"/>
      <name val="Tahoma"/>
      <family val="2"/>
    </font>
    <font>
      <u val="single"/>
      <sz val="10"/>
      <name val="Arial Cyr"/>
      <family val="0"/>
    </font>
    <font>
      <u val="single"/>
      <sz val="10.5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22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ahoma"/>
      <family val="2"/>
    </font>
    <font>
      <sz val="2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ahoma"/>
      <family val="2"/>
    </font>
    <font>
      <sz val="22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>
      <alignment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11" fillId="0" borderId="0" xfId="53" applyFont="1" applyFill="1" applyAlignment="1">
      <alignment horizontal="left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/>
      <protection/>
    </xf>
    <xf numFmtId="0" fontId="11" fillId="0" borderId="0" xfId="53" applyFont="1" applyFill="1" applyAlignment="1">
      <alignment horizontal="left" vertical="center"/>
      <protection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right" vertical="center"/>
      <protection/>
    </xf>
    <xf numFmtId="0" fontId="14" fillId="0" borderId="0" xfId="53" applyFont="1" applyFill="1" applyAlignment="1">
      <alignment vertical="center"/>
      <protection/>
    </xf>
    <xf numFmtId="0" fontId="14" fillId="0" borderId="0" xfId="53" applyFont="1" applyFill="1" applyAlignment="1">
      <alignment horizontal="center" vertical="center"/>
      <protection/>
    </xf>
    <xf numFmtId="14" fontId="14" fillId="0" borderId="0" xfId="53" applyNumberFormat="1" applyFont="1" applyFill="1" applyBorder="1" applyAlignment="1">
      <alignment horizontal="left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11" fillId="0" borderId="13" xfId="54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57" fillId="0" borderId="13" xfId="0" applyFont="1" applyFill="1" applyBorder="1" applyAlignment="1">
      <alignment horizontal="left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172" fontId="57" fillId="0" borderId="13" xfId="63" applyNumberFormat="1" applyFont="1" applyFill="1" applyBorder="1" applyAlignment="1">
      <alignment horizontal="center" vertical="center" wrapText="1"/>
    </xf>
    <xf numFmtId="165" fontId="5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4" fontId="57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20" fontId="11" fillId="0" borderId="13" xfId="53" applyNumberFormat="1" applyFont="1" applyFill="1" applyBorder="1" applyAlignment="1">
      <alignment horizontal="center" vertical="center" wrapText="1"/>
      <protection/>
    </xf>
    <xf numFmtId="0" fontId="57" fillId="0" borderId="13" xfId="0" applyFont="1" applyFill="1" applyBorder="1" applyAlignment="1">
      <alignment horizontal="justify" vertical="center" wrapText="1"/>
    </xf>
    <xf numFmtId="49" fontId="11" fillId="0" borderId="13" xfId="0" applyNumberFormat="1" applyFont="1" applyFill="1" applyBorder="1" applyAlignment="1">
      <alignment horizontal="justify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justify" vertical="center" wrapText="1"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57" fillId="11" borderId="16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0" fontId="58" fillId="11" borderId="17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 quotePrefix="1">
      <alignment horizontal="center" vertical="center" wrapText="1"/>
    </xf>
    <xf numFmtId="0" fontId="57" fillId="34" borderId="13" xfId="0" applyFont="1" applyFill="1" applyBorder="1" applyAlignment="1" quotePrefix="1">
      <alignment horizontal="center" vertical="center" wrapText="1"/>
    </xf>
    <xf numFmtId="0" fontId="57" fillId="34" borderId="13" xfId="54" applyNumberFormat="1" applyFont="1" applyFill="1" applyBorder="1" applyAlignment="1">
      <alignment horizontal="center" vertical="center" wrapText="1"/>
      <protection/>
    </xf>
    <xf numFmtId="0" fontId="57" fillId="34" borderId="16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 wrapText="1"/>
    </xf>
    <xf numFmtId="0" fontId="11" fillId="33" borderId="13" xfId="54" applyNumberFormat="1" applyFont="1" applyFill="1" applyBorder="1" applyAlignment="1">
      <alignment horizontal="center" vertical="center" wrapText="1"/>
      <protection/>
    </xf>
    <xf numFmtId="0" fontId="11" fillId="35" borderId="13" xfId="54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left" vertical="center" wrapText="1"/>
      <protection/>
    </xf>
    <xf numFmtId="0" fontId="57" fillId="33" borderId="13" xfId="0" applyFont="1" applyFill="1" applyBorder="1" applyAlignment="1">
      <alignment horizontal="left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172" fontId="57" fillId="33" borderId="13" xfId="63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justify" vertical="center" wrapText="1"/>
    </xf>
    <xf numFmtId="0" fontId="11" fillId="33" borderId="13" xfId="53" applyFont="1" applyFill="1" applyBorder="1" applyAlignment="1">
      <alignment horizontal="center" vertical="center"/>
      <protection/>
    </xf>
    <xf numFmtId="165" fontId="57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 applyProtection="1">
      <alignment horizontal="left" vertical="center" wrapText="1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14" fontId="57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3" xfId="54" applyFont="1" applyFill="1" applyBorder="1" applyAlignment="1">
      <alignment horizontal="center" vertical="center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1" fillId="3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11" fillId="0" borderId="18" xfId="53" applyFont="1" applyFill="1" applyBorder="1" applyAlignment="1">
      <alignment horizontal="center" textRotation="90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U54"/>
  <sheetViews>
    <sheetView view="pageBreakPreview" zoomScale="90" zoomScaleSheetLayoutView="90" zoomScalePageLayoutView="0" workbookViewId="0" topLeftCell="A1">
      <selection activeCell="F13" sqref="F13"/>
    </sheetView>
  </sheetViews>
  <sheetFormatPr defaultColWidth="9.28125" defaultRowHeight="12"/>
  <cols>
    <col min="1" max="1" width="9.28125" style="1" customWidth="1"/>
    <col min="2" max="2" width="7.7109375" style="1" customWidth="1"/>
    <col min="3" max="3" width="3.28125" style="1" customWidth="1"/>
    <col min="4" max="4" width="15.140625" style="1" customWidth="1"/>
    <col min="5" max="5" width="23.28125" style="1" customWidth="1"/>
    <col min="6" max="16" width="9.28125" style="1" customWidth="1"/>
    <col min="17" max="17" width="20.8515625" style="1" customWidth="1"/>
    <col min="18" max="16384" width="9.28125" style="1" customWidth="1"/>
  </cols>
  <sheetData>
    <row r="1" spans="1:17" ht="15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ht="3" customHeight="1"/>
    <row r="3" spans="1:17" ht="18" customHeight="1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3.5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ht="3.75" customHeight="1"/>
    <row r="6" spans="1:17" ht="14.25" customHeight="1">
      <c r="A6" s="108" t="s">
        <v>3</v>
      </c>
      <c r="B6" s="108"/>
      <c r="C6" s="108"/>
      <c r="D6" s="108"/>
      <c r="F6" s="109" t="s">
        <v>4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ht="6" customHeight="1"/>
    <row r="8" spans="1:17" ht="12" customHeight="1">
      <c r="A8" s="4" t="s">
        <v>5</v>
      </c>
      <c r="B8" s="4"/>
      <c r="C8" s="4"/>
      <c r="D8" s="4"/>
      <c r="F8" s="109" t="s">
        <v>6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3.75" customHeight="1">
      <c r="A9" s="4"/>
      <c r="B9" s="4"/>
      <c r="C9" s="4"/>
      <c r="D9" s="4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17" ht="12" customHeight="1">
      <c r="A10" s="108" t="s">
        <v>7</v>
      </c>
      <c r="B10" s="108"/>
      <c r="C10" s="108"/>
      <c r="D10" s="108"/>
      <c r="E10" s="108"/>
      <c r="F10" s="111" t="s">
        <v>8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6:17" ht="5.2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 customHeight="1">
      <c r="A12" s="108" t="s">
        <v>9</v>
      </c>
      <c r="B12" s="108"/>
      <c r="C12" s="108"/>
      <c r="D12" s="108"/>
      <c r="E12" s="108"/>
      <c r="F12" s="111" t="s">
        <v>393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6:17" ht="5.25" customHeight="1"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5.5" customHeight="1">
      <c r="A14" s="112" t="s">
        <v>10</v>
      </c>
      <c r="B14" s="112"/>
      <c r="C14" s="112"/>
      <c r="D14" s="112"/>
      <c r="E14" s="112"/>
      <c r="F14" s="113" t="s">
        <v>11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6:17" ht="3" customHeight="1"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3.5">
      <c r="A16" s="8" t="s">
        <v>12</v>
      </c>
      <c r="F16" s="113" t="s">
        <v>13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6:17" ht="3.75" customHeight="1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4.25" customHeight="1">
      <c r="A18" s="108" t="s">
        <v>14</v>
      </c>
      <c r="B18" s="114"/>
      <c r="C18" s="114"/>
      <c r="D18" s="114"/>
      <c r="E18" s="114"/>
      <c r="F18" s="115" t="s">
        <v>15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ht="3.75" customHeight="1">
      <c r="A19" s="2"/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3.5">
      <c r="A20" s="8" t="s">
        <v>16</v>
      </c>
      <c r="F20" s="116" t="s">
        <v>276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4.5" customHeight="1">
      <c r="A21" s="2"/>
      <c r="B21" s="9"/>
      <c r="C21" s="9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1" s="6" customFormat="1" ht="13.5">
      <c r="A22" s="4" t="s">
        <v>17</v>
      </c>
      <c r="B22" s="4"/>
      <c r="C22" s="4"/>
      <c r="D22" s="4"/>
      <c r="E22" s="4"/>
      <c r="F22" s="4"/>
      <c r="G22" s="4"/>
      <c r="H22" s="4"/>
      <c r="I22" s="4"/>
      <c r="J22" s="4"/>
      <c r="K22" s="2"/>
    </row>
    <row r="23" spans="1:17" s="12" customFormat="1" ht="14.25" customHeight="1">
      <c r="A23" s="117" t="s">
        <v>38</v>
      </c>
      <c r="B23" s="117"/>
      <c r="C23" s="118" t="s">
        <v>39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s="12" customFormat="1" ht="14.25" customHeight="1">
      <c r="A24" s="117" t="s">
        <v>18</v>
      </c>
      <c r="B24" s="117"/>
      <c r="C24" s="118" t="s">
        <v>19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7" s="12" customFormat="1" ht="14.25" customHeight="1">
      <c r="A25" s="117" t="s">
        <v>20</v>
      </c>
      <c r="B25" s="117"/>
      <c r="C25" s="118" t="s">
        <v>21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7" s="12" customFormat="1" ht="14.25" customHeight="1">
      <c r="A26" s="117" t="s">
        <v>22</v>
      </c>
      <c r="B26" s="117"/>
      <c r="C26" s="119" t="s">
        <v>23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7" s="12" customFormat="1" ht="14.25" customHeight="1">
      <c r="A27" s="117" t="s">
        <v>24</v>
      </c>
      <c r="B27" s="117"/>
      <c r="C27" s="119" t="s">
        <v>25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s="12" customFormat="1" ht="14.25" customHeight="1">
      <c r="A28" s="117" t="s">
        <v>26</v>
      </c>
      <c r="B28" s="117"/>
      <c r="C28" s="119" t="s">
        <v>27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</row>
    <row r="29" spans="1:17" s="12" customFormat="1" ht="14.25" customHeight="1">
      <c r="A29" s="117" t="s">
        <v>28</v>
      </c>
      <c r="B29" s="117"/>
      <c r="C29" s="119" t="s">
        <v>29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7" s="12" customFormat="1" ht="14.25" customHeight="1">
      <c r="A30" s="117" t="s">
        <v>30</v>
      </c>
      <c r="B30" s="117"/>
      <c r="C30" s="118" t="s">
        <v>31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s="12" customFormat="1" ht="14.25" customHeight="1">
      <c r="A31" s="117" t="s">
        <v>32</v>
      </c>
      <c r="B31" s="117"/>
      <c r="C31" s="118" t="s">
        <v>33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21" s="12" customFormat="1" ht="14.25" customHeight="1">
      <c r="A32" s="117" t="s">
        <v>34</v>
      </c>
      <c r="B32" s="117"/>
      <c r="C32" s="119" t="s">
        <v>35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3"/>
      <c r="S32" s="13"/>
      <c r="T32" s="13"/>
      <c r="U32" s="13"/>
    </row>
    <row r="33" spans="1:21" s="12" customFormat="1" ht="14.25" customHeight="1">
      <c r="A33" s="117" t="s">
        <v>36</v>
      </c>
      <c r="B33" s="117"/>
      <c r="C33" s="119" t="s">
        <v>37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3"/>
      <c r="S33" s="13"/>
      <c r="T33" s="13"/>
      <c r="U33" s="13"/>
    </row>
    <row r="34" spans="1:17" s="12" customFormat="1" ht="14.25" customHeight="1">
      <c r="A34" s="117" t="s">
        <v>38</v>
      </c>
      <c r="B34" s="117"/>
      <c r="C34" s="118" t="s">
        <v>39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7" s="12" customFormat="1" ht="14.25" customHeight="1">
      <c r="A35" s="117" t="s">
        <v>40</v>
      </c>
      <c r="B35" s="117"/>
      <c r="C35" s="118" t="s">
        <v>41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</row>
    <row r="36" spans="1:17" s="12" customFormat="1" ht="14.25" customHeight="1">
      <c r="A36" s="117" t="s">
        <v>42</v>
      </c>
      <c r="B36" s="117"/>
      <c r="C36" s="118" t="s">
        <v>43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s="12" customFormat="1" ht="14.25" customHeight="1">
      <c r="A37" s="117" t="s">
        <v>44</v>
      </c>
      <c r="B37" s="117"/>
      <c r="C37" s="118" t="s">
        <v>45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 s="12" customFormat="1" ht="14.25" customHeight="1">
      <c r="A38" s="117" t="s">
        <v>46</v>
      </c>
      <c r="B38" s="117"/>
      <c r="C38" s="118" t="s">
        <v>47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 s="12" customFormat="1" ht="14.25" customHeight="1">
      <c r="A39" s="117" t="s">
        <v>48</v>
      </c>
      <c r="B39" s="117"/>
      <c r="C39" s="118" t="s">
        <v>49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 s="12" customFormat="1" ht="14.25" customHeight="1">
      <c r="A40" s="117" t="s">
        <v>50</v>
      </c>
      <c r="B40" s="117"/>
      <c r="C40" s="118" t="s">
        <v>51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s="12" customFormat="1" ht="14.25" customHeight="1">
      <c r="A41" s="117" t="s">
        <v>52</v>
      </c>
      <c r="B41" s="117"/>
      <c r="C41" s="118" t="s">
        <v>53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s="12" customFormat="1" ht="14.25" customHeight="1">
      <c r="A42" s="117" t="s">
        <v>54</v>
      </c>
      <c r="B42" s="117"/>
      <c r="C42" s="118" t="s">
        <v>55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 s="12" customFormat="1" ht="14.25" customHeight="1">
      <c r="A43" s="117" t="s">
        <v>56</v>
      </c>
      <c r="B43" s="117"/>
      <c r="C43" s="118" t="s">
        <v>57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 s="12" customFormat="1" ht="14.25" customHeight="1">
      <c r="A44" s="117" t="s">
        <v>58</v>
      </c>
      <c r="B44" s="117"/>
      <c r="C44" s="118" t="s">
        <v>59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 s="12" customFormat="1" ht="14.25" customHeight="1">
      <c r="A45" s="117" t="s">
        <v>60</v>
      </c>
      <c r="B45" s="117"/>
      <c r="C45" s="118" t="s">
        <v>61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s="12" customFormat="1" ht="14.25" customHeight="1">
      <c r="A46" s="117" t="s">
        <v>62</v>
      </c>
      <c r="B46" s="117"/>
      <c r="C46" s="118" t="s">
        <v>63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 s="12" customFormat="1" ht="14.25" customHeight="1">
      <c r="A47" s="117" t="s">
        <v>64</v>
      </c>
      <c r="B47" s="117"/>
      <c r="C47" s="118" t="s">
        <v>65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ht="4.5" customHeight="1"/>
    <row r="49" spans="1:17" ht="13.5">
      <c r="A49" s="108" t="s">
        <v>66</v>
      </c>
      <c r="B49" s="108"/>
      <c r="C49" s="108"/>
      <c r="D49" s="108"/>
      <c r="E49" s="108"/>
      <c r="F49" s="109" t="s">
        <v>67</v>
      </c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</row>
    <row r="50" spans="1:17" ht="15" customHeight="1">
      <c r="A50" s="109" t="s">
        <v>68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ht="9" customHeight="1"/>
    <row r="52" spans="1:17" ht="13.5">
      <c r="A52" s="14" t="s">
        <v>69</v>
      </c>
      <c r="B52" s="14"/>
      <c r="C52" s="6"/>
      <c r="D52" s="3" t="s">
        <v>70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15"/>
      <c r="P52" s="15"/>
      <c r="Q52" s="15"/>
    </row>
    <row r="53" spans="1:17" ht="17.25" customHeight="1">
      <c r="A53" s="3" t="s">
        <v>71</v>
      </c>
      <c r="B53" s="3"/>
      <c r="C53" s="3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/>
      <c r="P53" s="17"/>
      <c r="Q53" s="17"/>
    </row>
    <row r="54" spans="4:17" s="6" customFormat="1" ht="13.5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</sheetData>
  <sheetProtection/>
  <mergeCells count="70">
    <mergeCell ref="A50:Q50"/>
    <mergeCell ref="A46:B46"/>
    <mergeCell ref="C46:Q46"/>
    <mergeCell ref="A47:B47"/>
    <mergeCell ref="C47:Q47"/>
    <mergeCell ref="A49:E49"/>
    <mergeCell ref="F49:Q49"/>
    <mergeCell ref="A43:B43"/>
    <mergeCell ref="C43:Q43"/>
    <mergeCell ref="A44:B44"/>
    <mergeCell ref="C44:Q44"/>
    <mergeCell ref="A45:B45"/>
    <mergeCell ref="C45:Q45"/>
    <mergeCell ref="A40:B40"/>
    <mergeCell ref="C40:Q40"/>
    <mergeCell ref="A41:B41"/>
    <mergeCell ref="C41:Q41"/>
    <mergeCell ref="A42:B42"/>
    <mergeCell ref="C42:Q42"/>
    <mergeCell ref="A37:B37"/>
    <mergeCell ref="C37:Q37"/>
    <mergeCell ref="A38:B38"/>
    <mergeCell ref="C38:Q38"/>
    <mergeCell ref="A39:B39"/>
    <mergeCell ref="C39:Q39"/>
    <mergeCell ref="A34:B34"/>
    <mergeCell ref="C34:Q34"/>
    <mergeCell ref="A35:B35"/>
    <mergeCell ref="C35:Q35"/>
    <mergeCell ref="A36:B36"/>
    <mergeCell ref="C36:Q36"/>
    <mergeCell ref="A31:B31"/>
    <mergeCell ref="C31:Q31"/>
    <mergeCell ref="A32:B32"/>
    <mergeCell ref="C32:Q32"/>
    <mergeCell ref="A33:B33"/>
    <mergeCell ref="C33:Q33"/>
    <mergeCell ref="A28:B28"/>
    <mergeCell ref="C28:Q28"/>
    <mergeCell ref="A29:B29"/>
    <mergeCell ref="C29:Q29"/>
    <mergeCell ref="A30:B30"/>
    <mergeCell ref="C30:Q30"/>
    <mergeCell ref="A25:B25"/>
    <mergeCell ref="C25:Q25"/>
    <mergeCell ref="A26:B26"/>
    <mergeCell ref="C26:Q26"/>
    <mergeCell ref="A27:B27"/>
    <mergeCell ref="C27:Q27"/>
    <mergeCell ref="F16:Q16"/>
    <mergeCell ref="A18:E18"/>
    <mergeCell ref="F18:Q18"/>
    <mergeCell ref="F20:Q20"/>
    <mergeCell ref="A24:B24"/>
    <mergeCell ref="C24:Q24"/>
    <mergeCell ref="A23:B23"/>
    <mergeCell ref="C23:Q23"/>
    <mergeCell ref="F9:Q9"/>
    <mergeCell ref="A10:E10"/>
    <mergeCell ref="F10:Q10"/>
    <mergeCell ref="A12:E12"/>
    <mergeCell ref="F12:Q12"/>
    <mergeCell ref="A14:E14"/>
    <mergeCell ref="F14:Q14"/>
    <mergeCell ref="A1:Q1"/>
    <mergeCell ref="A3:Q3"/>
    <mergeCell ref="A4:Q4"/>
    <mergeCell ref="A6:D6"/>
    <mergeCell ref="F6:Q6"/>
    <mergeCell ref="F8:Q8"/>
  </mergeCells>
  <printOptions/>
  <pageMargins left="0.8267716535433072" right="0.5118110236220472" top="0.5118110236220472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B235"/>
  <sheetViews>
    <sheetView tabSelected="1" view="pageBreakPreview" zoomScale="40" zoomScaleNormal="60" zoomScaleSheetLayoutView="40" workbookViewId="0" topLeftCell="A156">
      <selection activeCell="C41" sqref="C41"/>
    </sheetView>
  </sheetViews>
  <sheetFormatPr defaultColWidth="9.28125" defaultRowHeight="12"/>
  <cols>
    <col min="1" max="1" width="116.28125" style="33" customWidth="1"/>
    <col min="2" max="2" width="49.421875" style="32" customWidth="1"/>
    <col min="3" max="3" width="35.00390625" style="34" customWidth="1"/>
    <col min="4" max="4" width="39.8515625" style="34" customWidth="1"/>
    <col min="5" max="5" width="37.7109375" style="34" customWidth="1"/>
    <col min="6" max="6" width="53.28125" style="35" customWidth="1"/>
    <col min="7" max="8" width="32.421875" style="35" customWidth="1"/>
    <col min="9" max="9" width="168.28125" style="34" customWidth="1"/>
    <col min="10" max="10" width="48.421875" style="34" customWidth="1"/>
    <col min="11" max="11" width="58.28125" style="32" customWidth="1"/>
    <col min="12" max="12" width="39.28125" style="32" customWidth="1"/>
    <col min="13" max="13" width="29.421875" style="35" customWidth="1"/>
    <col min="14" max="14" width="42.140625" style="35" customWidth="1"/>
    <col min="15" max="15" width="50.7109375" style="35" customWidth="1"/>
    <col min="16" max="16" width="57.421875" style="35" customWidth="1"/>
    <col min="17" max="17" width="143.8515625" style="35" customWidth="1"/>
    <col min="18" max="18" width="107.00390625" style="32" hidden="1" customWidth="1"/>
    <col min="19" max="20" width="52.8515625" style="32" hidden="1" customWidth="1"/>
    <col min="21" max="21" width="72.421875" style="35" hidden="1" customWidth="1"/>
    <col min="22" max="23" width="29.421875" style="35" hidden="1" customWidth="1"/>
    <col min="24" max="24" width="57.28125" style="35" hidden="1" customWidth="1"/>
    <col min="25" max="25" width="42.7109375" style="35" hidden="1" customWidth="1"/>
    <col min="26" max="33" width="37.28125" style="35" hidden="1" customWidth="1"/>
    <col min="34" max="34" width="37.28125" style="69" hidden="1" customWidth="1"/>
    <col min="35" max="36" width="37.28125" style="35" hidden="1" customWidth="1"/>
    <col min="37" max="40" width="76.7109375" style="35" hidden="1" customWidth="1"/>
    <col min="41" max="42" width="76.7109375" style="35" customWidth="1"/>
    <col min="43" max="48" width="29.421875" style="35" customWidth="1"/>
    <col min="49" max="49" width="38.00390625" style="34" customWidth="1"/>
    <col min="50" max="50" width="82.421875" style="35" customWidth="1"/>
    <col min="51" max="51" width="102.00390625" style="34" customWidth="1"/>
    <col min="52" max="52" width="56.421875" style="35" customWidth="1"/>
    <col min="53" max="53" width="59.28125" style="34" customWidth="1"/>
    <col min="54" max="54" width="36.28125" style="34" customWidth="1"/>
    <col min="55" max="55" width="36.140625" style="34" customWidth="1"/>
    <col min="56" max="56" width="66.7109375" style="34" customWidth="1"/>
    <col min="57" max="63" width="24.8515625" style="34" customWidth="1"/>
    <col min="64" max="64" width="9.28125" style="34" customWidth="1"/>
    <col min="65" max="16384" width="9.28125" style="34" customWidth="1"/>
  </cols>
  <sheetData>
    <row r="1" spans="1:52" s="21" customFormat="1" ht="50.25" customHeight="1">
      <c r="A1" s="121" t="s">
        <v>72</v>
      </c>
      <c r="B1" s="121" t="s">
        <v>73</v>
      </c>
      <c r="C1" s="121" t="s">
        <v>74</v>
      </c>
      <c r="D1" s="29" t="s">
        <v>75</v>
      </c>
      <c r="E1" s="121" t="s">
        <v>76</v>
      </c>
      <c r="F1" s="121" t="s">
        <v>77</v>
      </c>
      <c r="G1" s="121"/>
      <c r="H1" s="121"/>
      <c r="I1" s="121" t="s">
        <v>78</v>
      </c>
      <c r="J1" s="121" t="s">
        <v>79</v>
      </c>
      <c r="K1" s="121" t="s">
        <v>80</v>
      </c>
      <c r="L1" s="121" t="s">
        <v>81</v>
      </c>
      <c r="M1" s="121" t="s">
        <v>82</v>
      </c>
      <c r="N1" s="19"/>
      <c r="O1" s="19"/>
      <c r="P1" s="19"/>
      <c r="Q1" s="19"/>
      <c r="R1" s="121"/>
      <c r="S1" s="20"/>
      <c r="T1" s="20"/>
      <c r="U1" s="19"/>
      <c r="V1" s="20"/>
      <c r="W1" s="20"/>
      <c r="X1" s="20"/>
      <c r="Y1" s="20"/>
      <c r="Z1" s="20"/>
      <c r="AA1" s="20"/>
      <c r="AB1" s="20"/>
      <c r="AC1" s="20"/>
      <c r="AD1" s="20"/>
      <c r="AE1" s="19"/>
      <c r="AF1" s="19"/>
      <c r="AG1" s="19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X1" s="20"/>
      <c r="AZ1" s="120"/>
    </row>
    <row r="2" spans="1:52" s="21" customFormat="1" ht="399.75" customHeight="1">
      <c r="A2" s="121"/>
      <c r="B2" s="121"/>
      <c r="C2" s="121"/>
      <c r="D2" s="19" t="s">
        <v>83</v>
      </c>
      <c r="E2" s="121"/>
      <c r="F2" s="29" t="s">
        <v>84</v>
      </c>
      <c r="G2" s="19" t="s">
        <v>85</v>
      </c>
      <c r="H2" s="19" t="s">
        <v>86</v>
      </c>
      <c r="I2" s="121"/>
      <c r="J2" s="121"/>
      <c r="K2" s="121"/>
      <c r="L2" s="121"/>
      <c r="M2" s="121"/>
      <c r="N2" s="19"/>
      <c r="O2" s="19"/>
      <c r="P2" s="19"/>
      <c r="Q2" s="19"/>
      <c r="R2" s="121"/>
      <c r="S2" s="20"/>
      <c r="T2" s="20"/>
      <c r="U2" s="19"/>
      <c r="V2" s="20"/>
      <c r="W2" s="20"/>
      <c r="X2" s="20"/>
      <c r="Y2" s="20"/>
      <c r="Z2" s="20"/>
      <c r="AA2" s="20"/>
      <c r="AB2" s="20"/>
      <c r="AC2" s="20"/>
      <c r="AD2" s="20"/>
      <c r="AE2" s="19"/>
      <c r="AF2" s="19"/>
      <c r="AG2" s="19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X2" s="20"/>
      <c r="AZ2" s="120"/>
    </row>
    <row r="3" spans="1:50" s="26" customFormat="1" ht="27.75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  <c r="J3" s="22">
        <v>10</v>
      </c>
      <c r="K3" s="22">
        <v>11</v>
      </c>
      <c r="L3" s="22">
        <v>12</v>
      </c>
      <c r="M3" s="23">
        <v>13</v>
      </c>
      <c r="N3" s="23"/>
      <c r="O3" s="23"/>
      <c r="P3" s="23"/>
      <c r="Q3" s="23"/>
      <c r="R3" s="22">
        <v>2</v>
      </c>
      <c r="S3" s="39"/>
      <c r="T3" s="39"/>
      <c r="U3" s="23"/>
      <c r="V3" s="24"/>
      <c r="W3" s="24"/>
      <c r="X3" s="24"/>
      <c r="Y3" s="24"/>
      <c r="Z3" s="24"/>
      <c r="AA3" s="24"/>
      <c r="AB3" s="24"/>
      <c r="AC3" s="24"/>
      <c r="AD3" s="24"/>
      <c r="AE3" s="23"/>
      <c r="AF3" s="23"/>
      <c r="AG3" s="23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37"/>
      <c r="AX3" s="25"/>
    </row>
    <row r="4" spans="1:50" s="26" customFormat="1" ht="93" customHeight="1">
      <c r="A4" s="88" t="s">
        <v>87</v>
      </c>
      <c r="B4" s="51">
        <v>5</v>
      </c>
      <c r="C4" s="47">
        <v>1</v>
      </c>
      <c r="D4" s="47" t="s">
        <v>88</v>
      </c>
      <c r="E4" s="52">
        <f aca="true" t="shared" si="0" ref="E4:E12">85.67*164.9*2.6*1.25*1.04*1.29</f>
        <v>61596.47127660001</v>
      </c>
      <c r="F4" s="47" t="s">
        <v>89</v>
      </c>
      <c r="G4" s="47" t="s">
        <v>90</v>
      </c>
      <c r="H4" s="47" t="s">
        <v>91</v>
      </c>
      <c r="I4" s="50" t="s">
        <v>92</v>
      </c>
      <c r="J4" s="27"/>
      <c r="K4" s="47" t="s">
        <v>98</v>
      </c>
      <c r="L4" s="27"/>
      <c r="M4" s="53"/>
      <c r="N4" s="47"/>
      <c r="O4" s="47" t="s">
        <v>252</v>
      </c>
      <c r="P4" s="38" t="s">
        <v>202</v>
      </c>
      <c r="Q4" s="38" t="s">
        <v>94</v>
      </c>
      <c r="R4" s="47" t="s">
        <v>100</v>
      </c>
      <c r="S4" s="47"/>
      <c r="T4" s="47"/>
      <c r="U4" s="47" t="s">
        <v>102</v>
      </c>
      <c r="V4" s="54"/>
      <c r="W4" s="47" t="s">
        <v>96</v>
      </c>
      <c r="X4" s="26" t="s">
        <v>101</v>
      </c>
      <c r="Y4" s="26" t="s">
        <v>97</v>
      </c>
      <c r="AE4" s="55"/>
      <c r="AF4" s="55" t="s">
        <v>251</v>
      </c>
      <c r="AG4" s="47" t="s">
        <v>277</v>
      </c>
      <c r="AH4" s="47" t="s">
        <v>97</v>
      </c>
      <c r="AJ4" s="47"/>
      <c r="AK4" s="47"/>
      <c r="AL4" s="47"/>
      <c r="AM4" s="56"/>
      <c r="AN4" s="47"/>
      <c r="AO4" s="28"/>
      <c r="AP4" s="28"/>
      <c r="AQ4" s="28"/>
      <c r="AR4" s="28"/>
      <c r="AS4" s="28"/>
      <c r="AT4" s="28"/>
      <c r="AU4" s="28"/>
      <c r="AV4" s="28"/>
      <c r="AW4" s="57"/>
      <c r="AX4" s="28"/>
    </row>
    <row r="5" spans="1:50" s="26" customFormat="1" ht="93" customHeight="1">
      <c r="A5" s="88" t="s">
        <v>108</v>
      </c>
      <c r="B5" s="51">
        <v>5</v>
      </c>
      <c r="C5" s="47">
        <v>1</v>
      </c>
      <c r="D5" s="47" t="s">
        <v>88</v>
      </c>
      <c r="E5" s="52">
        <f t="shared" si="0"/>
        <v>61596.47127660001</v>
      </c>
      <c r="F5" s="47" t="s">
        <v>89</v>
      </c>
      <c r="G5" s="47" t="s">
        <v>90</v>
      </c>
      <c r="H5" s="47" t="s">
        <v>91</v>
      </c>
      <c r="I5" s="50" t="s">
        <v>92</v>
      </c>
      <c r="J5" s="27"/>
      <c r="K5" s="47" t="s">
        <v>98</v>
      </c>
      <c r="L5" s="27"/>
      <c r="M5" s="53"/>
      <c r="N5" s="47"/>
      <c r="O5" s="47"/>
      <c r="P5" s="38" t="s">
        <v>202</v>
      </c>
      <c r="Q5" s="38" t="s">
        <v>94</v>
      </c>
      <c r="R5" s="47" t="s">
        <v>100</v>
      </c>
      <c r="S5" s="47"/>
      <c r="T5" s="47"/>
      <c r="U5" s="47" t="s">
        <v>109</v>
      </c>
      <c r="V5" s="54"/>
      <c r="W5" s="47" t="s">
        <v>96</v>
      </c>
      <c r="X5" s="26" t="s">
        <v>101</v>
      </c>
      <c r="Y5" s="26" t="s">
        <v>97</v>
      </c>
      <c r="AE5" s="55"/>
      <c r="AF5" s="55" t="s">
        <v>253</v>
      </c>
      <c r="AG5" s="47">
        <v>44123</v>
      </c>
      <c r="AH5" s="47" t="s">
        <v>97</v>
      </c>
      <c r="AJ5" s="47"/>
      <c r="AK5" s="47"/>
      <c r="AL5" s="47"/>
      <c r="AM5" s="56"/>
      <c r="AN5" s="47"/>
      <c r="AO5" s="28"/>
      <c r="AP5" s="28"/>
      <c r="AQ5" s="28"/>
      <c r="AR5" s="28"/>
      <c r="AS5" s="28"/>
      <c r="AT5" s="28"/>
      <c r="AU5" s="28"/>
      <c r="AV5" s="28"/>
      <c r="AW5" s="57"/>
      <c r="AX5" s="28"/>
    </row>
    <row r="6" spans="1:50" s="26" customFormat="1" ht="75" customHeight="1">
      <c r="A6" s="88" t="s">
        <v>394</v>
      </c>
      <c r="B6" s="51">
        <v>5</v>
      </c>
      <c r="C6" s="47">
        <v>1</v>
      </c>
      <c r="D6" s="47" t="s">
        <v>88</v>
      </c>
      <c r="E6" s="52">
        <v>71632</v>
      </c>
      <c r="F6" s="47" t="s">
        <v>110</v>
      </c>
      <c r="G6" s="47" t="s">
        <v>165</v>
      </c>
      <c r="H6" s="47" t="s">
        <v>166</v>
      </c>
      <c r="I6" s="50" t="s">
        <v>92</v>
      </c>
      <c r="J6" s="27"/>
      <c r="K6" s="47" t="s">
        <v>98</v>
      </c>
      <c r="L6" s="27"/>
      <c r="M6" s="53"/>
      <c r="N6" s="47"/>
      <c r="O6" s="47"/>
      <c r="P6" s="38" t="s">
        <v>202</v>
      </c>
      <c r="Q6" s="38" t="s">
        <v>94</v>
      </c>
      <c r="R6" s="47"/>
      <c r="S6" s="47"/>
      <c r="T6" s="47"/>
      <c r="U6" s="47"/>
      <c r="V6" s="54"/>
      <c r="W6" s="47"/>
      <c r="AE6" s="55"/>
      <c r="AF6" s="55"/>
      <c r="AG6" s="47"/>
      <c r="AH6" s="47"/>
      <c r="AJ6" s="47"/>
      <c r="AK6" s="47"/>
      <c r="AL6" s="47"/>
      <c r="AM6" s="56"/>
      <c r="AN6" s="47"/>
      <c r="AO6" s="28"/>
      <c r="AP6" s="28"/>
      <c r="AQ6" s="28"/>
      <c r="AR6" s="28"/>
      <c r="AS6" s="28"/>
      <c r="AT6" s="28"/>
      <c r="AU6" s="28"/>
      <c r="AV6" s="28"/>
      <c r="AW6" s="57"/>
      <c r="AX6" s="28"/>
    </row>
    <row r="7" spans="1:50" s="26" customFormat="1" ht="75" customHeight="1">
      <c r="A7" s="88" t="s">
        <v>189</v>
      </c>
      <c r="B7" s="51">
        <v>5</v>
      </c>
      <c r="C7" s="47">
        <v>1</v>
      </c>
      <c r="D7" s="47" t="s">
        <v>146</v>
      </c>
      <c r="E7" s="52">
        <v>58063</v>
      </c>
      <c r="F7" s="47" t="s">
        <v>110</v>
      </c>
      <c r="G7" s="47" t="s">
        <v>165</v>
      </c>
      <c r="H7" s="47" t="s">
        <v>166</v>
      </c>
      <c r="I7" s="50" t="s">
        <v>92</v>
      </c>
      <c r="J7" s="27"/>
      <c r="K7" s="47" t="s">
        <v>98</v>
      </c>
      <c r="L7" s="27"/>
      <c r="M7" s="53"/>
      <c r="N7" s="47"/>
      <c r="O7" s="47"/>
      <c r="P7" s="38" t="s">
        <v>202</v>
      </c>
      <c r="Q7" s="38" t="s">
        <v>94</v>
      </c>
      <c r="R7" s="47"/>
      <c r="S7" s="47"/>
      <c r="T7" s="47"/>
      <c r="U7" s="47"/>
      <c r="V7" s="54"/>
      <c r="W7" s="47"/>
      <c r="AE7" s="55"/>
      <c r="AF7" s="55"/>
      <c r="AG7" s="47"/>
      <c r="AH7" s="47"/>
      <c r="AJ7" s="47"/>
      <c r="AK7" s="47"/>
      <c r="AL7" s="47"/>
      <c r="AM7" s="56"/>
      <c r="AN7" s="47"/>
      <c r="AO7" s="28"/>
      <c r="AP7" s="28"/>
      <c r="AQ7" s="28"/>
      <c r="AR7" s="28"/>
      <c r="AS7" s="28"/>
      <c r="AT7" s="28"/>
      <c r="AU7" s="28"/>
      <c r="AV7" s="28"/>
      <c r="AW7" s="57"/>
      <c r="AX7" s="28"/>
    </row>
    <row r="8" spans="1:50" s="26" customFormat="1" ht="88.5" customHeight="1">
      <c r="A8" s="88" t="s">
        <v>105</v>
      </c>
      <c r="B8" s="51">
        <v>5</v>
      </c>
      <c r="C8" s="47">
        <v>2</v>
      </c>
      <c r="D8" s="47" t="s">
        <v>88</v>
      </c>
      <c r="E8" s="52">
        <f t="shared" si="0"/>
        <v>61596.47127660001</v>
      </c>
      <c r="F8" s="47" t="s">
        <v>89</v>
      </c>
      <c r="G8" s="47" t="s">
        <v>90</v>
      </c>
      <c r="H8" s="47" t="s">
        <v>91</v>
      </c>
      <c r="I8" s="50" t="s">
        <v>92</v>
      </c>
      <c r="J8" s="27"/>
      <c r="K8" s="47" t="s">
        <v>99</v>
      </c>
      <c r="L8" s="27"/>
      <c r="M8" s="53"/>
      <c r="N8" s="47"/>
      <c r="O8" s="47" t="s">
        <v>306</v>
      </c>
      <c r="P8" s="38" t="s">
        <v>202</v>
      </c>
      <c r="Q8" s="38" t="s">
        <v>94</v>
      </c>
      <c r="R8" s="47" t="s">
        <v>106</v>
      </c>
      <c r="S8" s="47"/>
      <c r="T8" s="47"/>
      <c r="U8" s="47" t="s">
        <v>102</v>
      </c>
      <c r="V8" s="54"/>
      <c r="W8" s="47" t="s">
        <v>96</v>
      </c>
      <c r="X8" s="26" t="s">
        <v>107</v>
      </c>
      <c r="Y8" s="26" t="s">
        <v>97</v>
      </c>
      <c r="AE8" s="55"/>
      <c r="AF8" s="55" t="s">
        <v>254</v>
      </c>
      <c r="AG8" s="47">
        <v>44223</v>
      </c>
      <c r="AH8" s="47" t="s">
        <v>97</v>
      </c>
      <c r="AJ8" s="47"/>
      <c r="AK8" s="47"/>
      <c r="AL8" s="47"/>
      <c r="AM8" s="56"/>
      <c r="AN8" s="47"/>
      <c r="AO8" s="28"/>
      <c r="AP8" s="28"/>
      <c r="AQ8" s="28"/>
      <c r="AR8" s="28"/>
      <c r="AS8" s="28"/>
      <c r="AT8" s="28"/>
      <c r="AU8" s="28"/>
      <c r="AV8" s="28"/>
      <c r="AW8" s="57"/>
      <c r="AX8" s="28"/>
    </row>
    <row r="9" spans="1:50" s="26" customFormat="1" ht="72" customHeight="1">
      <c r="A9" s="88" t="s">
        <v>190</v>
      </c>
      <c r="B9" s="51">
        <v>4</v>
      </c>
      <c r="C9" s="47">
        <v>1</v>
      </c>
      <c r="D9" s="47" t="s">
        <v>88</v>
      </c>
      <c r="E9" s="52">
        <v>48309</v>
      </c>
      <c r="F9" s="47" t="s">
        <v>110</v>
      </c>
      <c r="G9" s="47" t="s">
        <v>165</v>
      </c>
      <c r="H9" s="47" t="s">
        <v>137</v>
      </c>
      <c r="I9" s="50" t="s">
        <v>92</v>
      </c>
      <c r="J9" s="27"/>
      <c r="K9" s="47" t="s">
        <v>98</v>
      </c>
      <c r="L9" s="27"/>
      <c r="M9" s="53"/>
      <c r="N9" s="47"/>
      <c r="O9" s="47"/>
      <c r="P9" s="38" t="s">
        <v>202</v>
      </c>
      <c r="Q9" s="38" t="s">
        <v>94</v>
      </c>
      <c r="R9" s="47"/>
      <c r="S9" s="47"/>
      <c r="T9" s="47"/>
      <c r="U9" s="47"/>
      <c r="V9" s="54"/>
      <c r="W9" s="47"/>
      <c r="AE9" s="55"/>
      <c r="AF9" s="55"/>
      <c r="AG9" s="47"/>
      <c r="AH9" s="47"/>
      <c r="AJ9" s="47"/>
      <c r="AK9" s="47"/>
      <c r="AL9" s="47"/>
      <c r="AM9" s="56"/>
      <c r="AN9" s="47"/>
      <c r="AO9" s="28"/>
      <c r="AP9" s="28"/>
      <c r="AQ9" s="28"/>
      <c r="AR9" s="28"/>
      <c r="AS9" s="28"/>
      <c r="AT9" s="28"/>
      <c r="AU9" s="28"/>
      <c r="AV9" s="28"/>
      <c r="AW9" s="57"/>
      <c r="AX9" s="28"/>
    </row>
    <row r="10" spans="1:50" s="26" customFormat="1" ht="88.5" customHeight="1">
      <c r="A10" s="88" t="s">
        <v>108</v>
      </c>
      <c r="B10" s="51">
        <v>5</v>
      </c>
      <c r="C10" s="47">
        <v>1</v>
      </c>
      <c r="D10" s="47" t="s">
        <v>88</v>
      </c>
      <c r="E10" s="52">
        <f t="shared" si="0"/>
        <v>61596.47127660001</v>
      </c>
      <c r="F10" s="47" t="s">
        <v>89</v>
      </c>
      <c r="G10" s="47" t="s">
        <v>90</v>
      </c>
      <c r="H10" s="47" t="s">
        <v>91</v>
      </c>
      <c r="I10" s="50" t="s">
        <v>92</v>
      </c>
      <c r="J10" s="27"/>
      <c r="K10" s="47" t="s">
        <v>103</v>
      </c>
      <c r="L10" s="27"/>
      <c r="M10" s="53"/>
      <c r="N10" s="47"/>
      <c r="O10" s="47"/>
      <c r="P10" s="38" t="s">
        <v>202</v>
      </c>
      <c r="Q10" s="38" t="s">
        <v>94</v>
      </c>
      <c r="R10" s="47" t="s">
        <v>95</v>
      </c>
      <c r="S10" s="47"/>
      <c r="T10" s="47"/>
      <c r="U10" s="47"/>
      <c r="V10" s="54"/>
      <c r="W10" s="47" t="s">
        <v>96</v>
      </c>
      <c r="Y10" s="26" t="s">
        <v>97</v>
      </c>
      <c r="AE10" s="55"/>
      <c r="AF10" s="55" t="s">
        <v>255</v>
      </c>
      <c r="AG10" s="47">
        <v>43959</v>
      </c>
      <c r="AH10" s="47" t="s">
        <v>97</v>
      </c>
      <c r="AJ10" s="47"/>
      <c r="AK10" s="47"/>
      <c r="AL10" s="47"/>
      <c r="AM10" s="56"/>
      <c r="AN10" s="47"/>
      <c r="AO10" s="28"/>
      <c r="AP10" s="28"/>
      <c r="AQ10" s="28"/>
      <c r="AR10" s="28"/>
      <c r="AS10" s="28"/>
      <c r="AT10" s="28"/>
      <c r="AU10" s="28"/>
      <c r="AV10" s="28"/>
      <c r="AW10" s="57"/>
      <c r="AX10" s="28"/>
    </row>
    <row r="11" spans="1:50" s="26" customFormat="1" ht="88.5" customHeight="1">
      <c r="A11" s="88" t="s">
        <v>397</v>
      </c>
      <c r="B11" s="51">
        <v>4</v>
      </c>
      <c r="C11" s="47">
        <v>1</v>
      </c>
      <c r="D11" s="47" t="s">
        <v>88</v>
      </c>
      <c r="E11" s="52">
        <v>53299</v>
      </c>
      <c r="F11" s="47" t="s">
        <v>89</v>
      </c>
      <c r="G11" s="47" t="s">
        <v>90</v>
      </c>
      <c r="H11" s="47" t="s">
        <v>91</v>
      </c>
      <c r="I11" s="50" t="s">
        <v>92</v>
      </c>
      <c r="J11" s="27"/>
      <c r="K11" s="47" t="s">
        <v>98</v>
      </c>
      <c r="L11" s="27"/>
      <c r="M11" s="53"/>
      <c r="N11" s="47"/>
      <c r="O11" s="47"/>
      <c r="P11" s="38" t="s">
        <v>202</v>
      </c>
      <c r="Q11" s="38" t="s">
        <v>94</v>
      </c>
      <c r="R11" s="47" t="s">
        <v>95</v>
      </c>
      <c r="S11" s="47"/>
      <c r="T11" s="47"/>
      <c r="U11" s="47"/>
      <c r="V11" s="54"/>
      <c r="W11" s="47" t="s">
        <v>96</v>
      </c>
      <c r="Y11" s="26" t="s">
        <v>97</v>
      </c>
      <c r="AE11" s="55"/>
      <c r="AF11" s="55" t="s">
        <v>256</v>
      </c>
      <c r="AG11" s="47">
        <v>44169</v>
      </c>
      <c r="AH11" s="47" t="s">
        <v>97</v>
      </c>
      <c r="AJ11" s="47"/>
      <c r="AK11" s="47"/>
      <c r="AL11" s="47"/>
      <c r="AM11" s="56"/>
      <c r="AN11" s="47"/>
      <c r="AO11" s="28"/>
      <c r="AP11" s="28"/>
      <c r="AQ11" s="28"/>
      <c r="AR11" s="28"/>
      <c r="AS11" s="28"/>
      <c r="AT11" s="28"/>
      <c r="AU11" s="28"/>
      <c r="AV11" s="28"/>
      <c r="AW11" s="57"/>
      <c r="AX11" s="28"/>
    </row>
    <row r="12" spans="1:50" s="26" customFormat="1" ht="81" customHeight="1">
      <c r="A12" s="88" t="s">
        <v>105</v>
      </c>
      <c r="B12" s="51">
        <v>5</v>
      </c>
      <c r="C12" s="47">
        <v>1</v>
      </c>
      <c r="D12" s="47" t="s">
        <v>88</v>
      </c>
      <c r="E12" s="52">
        <f t="shared" si="0"/>
        <v>61596.47127660001</v>
      </c>
      <c r="F12" s="47" t="s">
        <v>89</v>
      </c>
      <c r="G12" s="47" t="s">
        <v>90</v>
      </c>
      <c r="H12" s="47" t="s">
        <v>91</v>
      </c>
      <c r="I12" s="50" t="s">
        <v>92</v>
      </c>
      <c r="J12" s="27"/>
      <c r="K12" s="47" t="s">
        <v>99</v>
      </c>
      <c r="L12" s="27"/>
      <c r="M12" s="53"/>
      <c r="N12" s="47"/>
      <c r="O12" s="47"/>
      <c r="P12" s="38" t="s">
        <v>202</v>
      </c>
      <c r="Q12" s="38" t="s">
        <v>94</v>
      </c>
      <c r="R12" s="47" t="s">
        <v>95</v>
      </c>
      <c r="S12" s="47"/>
      <c r="T12" s="47"/>
      <c r="U12" s="47" t="s">
        <v>102</v>
      </c>
      <c r="V12" s="54"/>
      <c r="W12" s="47" t="s">
        <v>96</v>
      </c>
      <c r="X12" s="26" t="s">
        <v>107</v>
      </c>
      <c r="Y12" s="26" t="s">
        <v>97</v>
      </c>
      <c r="AE12" s="55"/>
      <c r="AF12" s="55" t="s">
        <v>257</v>
      </c>
      <c r="AG12" s="47">
        <v>44166</v>
      </c>
      <c r="AH12" s="47" t="s">
        <v>97</v>
      </c>
      <c r="AJ12" s="47"/>
      <c r="AK12" s="47"/>
      <c r="AL12" s="47"/>
      <c r="AM12" s="56"/>
      <c r="AN12" s="47"/>
      <c r="AO12" s="28"/>
      <c r="AP12" s="28"/>
      <c r="AQ12" s="28"/>
      <c r="AR12" s="28"/>
      <c r="AS12" s="28"/>
      <c r="AT12" s="28"/>
      <c r="AU12" s="28"/>
      <c r="AV12" s="28"/>
      <c r="AW12" s="57"/>
      <c r="AX12" s="28"/>
    </row>
    <row r="13" spans="1:50" s="26" customFormat="1" ht="81" customHeight="1">
      <c r="A13" s="88" t="s">
        <v>191</v>
      </c>
      <c r="B13" s="51">
        <v>5</v>
      </c>
      <c r="C13" s="47">
        <v>1</v>
      </c>
      <c r="D13" s="47" t="s">
        <v>146</v>
      </c>
      <c r="E13" s="52">
        <f>95.09*164.9*2.6*1.25*1.29</f>
        <v>65739.8296425</v>
      </c>
      <c r="F13" s="47" t="s">
        <v>89</v>
      </c>
      <c r="G13" s="47" t="s">
        <v>90</v>
      </c>
      <c r="H13" s="47" t="s">
        <v>91</v>
      </c>
      <c r="I13" s="50" t="s">
        <v>92</v>
      </c>
      <c r="J13" s="27"/>
      <c r="K13" s="47" t="s">
        <v>98</v>
      </c>
      <c r="L13" s="27"/>
      <c r="M13" s="53"/>
      <c r="N13" s="47" t="s">
        <v>222</v>
      </c>
      <c r="O13" s="47" t="s">
        <v>278</v>
      </c>
      <c r="P13" s="38" t="s">
        <v>202</v>
      </c>
      <c r="Q13" s="38" t="s">
        <v>94</v>
      </c>
      <c r="R13" s="47" t="s">
        <v>168</v>
      </c>
      <c r="S13" s="47"/>
      <c r="T13" s="47"/>
      <c r="U13" s="47" t="s">
        <v>104</v>
      </c>
      <c r="V13" s="54" t="s">
        <v>169</v>
      </c>
      <c r="W13" s="47" t="s">
        <v>96</v>
      </c>
      <c r="X13" s="26" t="s">
        <v>107</v>
      </c>
      <c r="Y13" s="26" t="s">
        <v>97</v>
      </c>
      <c r="AE13" s="55"/>
      <c r="AF13" s="55" t="s">
        <v>250</v>
      </c>
      <c r="AG13" s="47">
        <v>44197</v>
      </c>
      <c r="AH13" s="47" t="s">
        <v>167</v>
      </c>
      <c r="AJ13" s="47"/>
      <c r="AK13" s="47"/>
      <c r="AL13" s="47"/>
      <c r="AM13" s="56"/>
      <c r="AN13" s="47"/>
      <c r="AO13" s="28"/>
      <c r="AP13" s="28"/>
      <c r="AQ13" s="28"/>
      <c r="AR13" s="28"/>
      <c r="AS13" s="28"/>
      <c r="AT13" s="28"/>
      <c r="AU13" s="28"/>
      <c r="AV13" s="28"/>
      <c r="AW13" s="57"/>
      <c r="AX13" s="28"/>
    </row>
    <row r="14" spans="1:50" s="26" customFormat="1" ht="81" customHeight="1">
      <c r="A14" s="88" t="s">
        <v>307</v>
      </c>
      <c r="B14" s="51">
        <v>5</v>
      </c>
      <c r="C14" s="47">
        <v>1</v>
      </c>
      <c r="D14" s="47" t="s">
        <v>146</v>
      </c>
      <c r="E14" s="52">
        <v>60223</v>
      </c>
      <c r="F14" s="47" t="s">
        <v>89</v>
      </c>
      <c r="G14" s="47" t="s">
        <v>90</v>
      </c>
      <c r="H14" s="47" t="s">
        <v>91</v>
      </c>
      <c r="I14" s="50" t="s">
        <v>92</v>
      </c>
      <c r="J14" s="27"/>
      <c r="K14" s="47">
        <v>2</v>
      </c>
      <c r="L14" s="27"/>
      <c r="M14" s="53"/>
      <c r="N14" s="47"/>
      <c r="O14" s="47"/>
      <c r="P14" s="38" t="s">
        <v>202</v>
      </c>
      <c r="Q14" s="38" t="s">
        <v>94</v>
      </c>
      <c r="R14" s="47" t="s">
        <v>168</v>
      </c>
      <c r="S14" s="47"/>
      <c r="T14" s="47"/>
      <c r="U14" s="47" t="s">
        <v>104</v>
      </c>
      <c r="V14" s="54" t="s">
        <v>169</v>
      </c>
      <c r="W14" s="47" t="s">
        <v>96</v>
      </c>
      <c r="X14" s="26" t="s">
        <v>107</v>
      </c>
      <c r="Y14" s="26" t="s">
        <v>97</v>
      </c>
      <c r="AE14" s="55"/>
      <c r="AF14" s="55" t="s">
        <v>250</v>
      </c>
      <c r="AG14" s="47">
        <v>44197</v>
      </c>
      <c r="AH14" s="47" t="s">
        <v>167</v>
      </c>
      <c r="AJ14" s="47"/>
      <c r="AK14" s="47"/>
      <c r="AL14" s="47"/>
      <c r="AM14" s="56"/>
      <c r="AN14" s="47"/>
      <c r="AO14" s="28"/>
      <c r="AP14" s="28"/>
      <c r="AQ14" s="28"/>
      <c r="AR14" s="28"/>
      <c r="AS14" s="28"/>
      <c r="AT14" s="28"/>
      <c r="AU14" s="28"/>
      <c r="AV14" s="28"/>
      <c r="AW14" s="57"/>
      <c r="AX14" s="28"/>
    </row>
    <row r="15" spans="1:50" s="26" customFormat="1" ht="81" customHeight="1">
      <c r="A15" s="88" t="s">
        <v>105</v>
      </c>
      <c r="B15" s="51">
        <v>5</v>
      </c>
      <c r="C15" s="47">
        <v>1</v>
      </c>
      <c r="D15" s="47" t="s">
        <v>146</v>
      </c>
      <c r="E15" s="52">
        <f>85.67*164.9*2.6*1.25*1.04*1.29</f>
        <v>61596.47127660001</v>
      </c>
      <c r="F15" s="47" t="s">
        <v>89</v>
      </c>
      <c r="G15" s="47" t="s">
        <v>90</v>
      </c>
      <c r="H15" s="47" t="s">
        <v>91</v>
      </c>
      <c r="I15" s="50" t="s">
        <v>92</v>
      </c>
      <c r="J15" s="27"/>
      <c r="K15" s="47" t="s">
        <v>99</v>
      </c>
      <c r="L15" s="27"/>
      <c r="M15" s="53"/>
      <c r="N15" s="47"/>
      <c r="O15" s="47"/>
      <c r="P15" s="38" t="s">
        <v>202</v>
      </c>
      <c r="Q15" s="38" t="s">
        <v>94</v>
      </c>
      <c r="R15" s="47" t="s">
        <v>168</v>
      </c>
      <c r="S15" s="47"/>
      <c r="T15" s="47"/>
      <c r="U15" s="47" t="s">
        <v>102</v>
      </c>
      <c r="V15" s="54" t="s">
        <v>170</v>
      </c>
      <c r="W15" s="47" t="s">
        <v>96</v>
      </c>
      <c r="X15" s="26" t="s">
        <v>107</v>
      </c>
      <c r="Y15" s="26" t="s">
        <v>97</v>
      </c>
      <c r="AE15" s="55"/>
      <c r="AF15" s="55" t="s">
        <v>258</v>
      </c>
      <c r="AG15" s="47">
        <v>44197</v>
      </c>
      <c r="AH15" s="47" t="s">
        <v>97</v>
      </c>
      <c r="AJ15" s="47"/>
      <c r="AK15" s="47"/>
      <c r="AL15" s="47"/>
      <c r="AM15" s="56"/>
      <c r="AN15" s="47"/>
      <c r="AO15" s="28"/>
      <c r="AP15" s="28"/>
      <c r="AQ15" s="28"/>
      <c r="AR15" s="28"/>
      <c r="AS15" s="28"/>
      <c r="AT15" s="28"/>
      <c r="AU15" s="28"/>
      <c r="AV15" s="28"/>
      <c r="AW15" s="57"/>
      <c r="AX15" s="28"/>
    </row>
    <row r="16" spans="1:50" s="26" customFormat="1" ht="81" customHeight="1">
      <c r="A16" s="88" t="s">
        <v>193</v>
      </c>
      <c r="B16" s="51">
        <v>3</v>
      </c>
      <c r="C16" s="47">
        <v>1</v>
      </c>
      <c r="D16" s="47" t="s">
        <v>146</v>
      </c>
      <c r="E16" s="52">
        <f>64.23*164.2*2.6*1.25*1.04*1.29</f>
        <v>45985.13707320001</v>
      </c>
      <c r="F16" s="47" t="s">
        <v>89</v>
      </c>
      <c r="G16" s="47" t="s">
        <v>172</v>
      </c>
      <c r="H16" s="47" t="s">
        <v>173</v>
      </c>
      <c r="I16" s="50" t="s">
        <v>92</v>
      </c>
      <c r="J16" s="27"/>
      <c r="K16" s="47" t="s">
        <v>103</v>
      </c>
      <c r="L16" s="27"/>
      <c r="M16" s="53"/>
      <c r="N16" s="47"/>
      <c r="O16" s="47" t="s">
        <v>395</v>
      </c>
      <c r="P16" s="38" t="s">
        <v>202</v>
      </c>
      <c r="Q16" s="38" t="s">
        <v>94</v>
      </c>
      <c r="R16" s="47" t="s">
        <v>171</v>
      </c>
      <c r="S16" s="47"/>
      <c r="T16" s="47"/>
      <c r="U16" s="47" t="s">
        <v>102</v>
      </c>
      <c r="V16" s="54"/>
      <c r="W16" s="47" t="s">
        <v>96</v>
      </c>
      <c r="AE16" s="55"/>
      <c r="AF16" s="55" t="s">
        <v>250</v>
      </c>
      <c r="AG16" s="47">
        <v>44320</v>
      </c>
      <c r="AH16" s="47" t="s">
        <v>167</v>
      </c>
      <c r="AJ16" s="47"/>
      <c r="AK16" s="47"/>
      <c r="AL16" s="47"/>
      <c r="AM16" s="56"/>
      <c r="AN16" s="47"/>
      <c r="AO16" s="28"/>
      <c r="AP16" s="28"/>
      <c r="AQ16" s="28"/>
      <c r="AR16" s="28"/>
      <c r="AS16" s="28"/>
      <c r="AT16" s="28"/>
      <c r="AU16" s="28"/>
      <c r="AV16" s="28"/>
      <c r="AW16" s="57"/>
      <c r="AX16" s="28"/>
    </row>
    <row r="17" spans="1:50" s="26" customFormat="1" ht="81" customHeight="1">
      <c r="A17" s="88" t="s">
        <v>108</v>
      </c>
      <c r="B17" s="51">
        <v>5</v>
      </c>
      <c r="C17" s="47">
        <v>2</v>
      </c>
      <c r="D17" s="47" t="s">
        <v>88</v>
      </c>
      <c r="E17" s="52">
        <f>85.67*164.2*2.6*1.25*1.29</f>
        <v>58975.956195</v>
      </c>
      <c r="F17" s="47" t="s">
        <v>89</v>
      </c>
      <c r="G17" s="47" t="s">
        <v>90</v>
      </c>
      <c r="H17" s="47" t="s">
        <v>91</v>
      </c>
      <c r="I17" s="50" t="s">
        <v>92</v>
      </c>
      <c r="J17" s="27"/>
      <c r="K17" s="47" t="s">
        <v>164</v>
      </c>
      <c r="L17" s="27"/>
      <c r="M17" s="53"/>
      <c r="N17" s="47"/>
      <c r="O17" s="47"/>
      <c r="P17" s="38" t="s">
        <v>202</v>
      </c>
      <c r="Q17" s="38" t="s">
        <v>94</v>
      </c>
      <c r="R17" s="47" t="s">
        <v>142</v>
      </c>
      <c r="S17" s="47"/>
      <c r="T17" s="47"/>
      <c r="U17" s="47"/>
      <c r="V17" s="54"/>
      <c r="W17" s="47" t="s">
        <v>96</v>
      </c>
      <c r="Y17" s="26" t="s">
        <v>97</v>
      </c>
      <c r="AE17" s="55"/>
      <c r="AF17" s="55" t="s">
        <v>255</v>
      </c>
      <c r="AG17" s="47">
        <v>44329</v>
      </c>
      <c r="AH17" s="47" t="s">
        <v>97</v>
      </c>
      <c r="AJ17" s="47"/>
      <c r="AK17" s="47"/>
      <c r="AL17" s="47"/>
      <c r="AM17" s="56"/>
      <c r="AN17" s="47"/>
      <c r="AO17" s="28"/>
      <c r="AP17" s="28"/>
      <c r="AQ17" s="28"/>
      <c r="AR17" s="28"/>
      <c r="AS17" s="28"/>
      <c r="AT17" s="28"/>
      <c r="AU17" s="28"/>
      <c r="AV17" s="28"/>
      <c r="AW17" s="57"/>
      <c r="AX17" s="28"/>
    </row>
    <row r="18" spans="1:50" s="26" customFormat="1" ht="63.75" customHeight="1">
      <c r="A18" s="88" t="s">
        <v>105</v>
      </c>
      <c r="B18" s="51">
        <v>4</v>
      </c>
      <c r="C18" s="47">
        <v>1</v>
      </c>
      <c r="D18" s="47" t="s">
        <v>88</v>
      </c>
      <c r="E18" s="52">
        <v>51032</v>
      </c>
      <c r="F18" s="47" t="s">
        <v>110</v>
      </c>
      <c r="G18" s="47" t="s">
        <v>165</v>
      </c>
      <c r="H18" s="47" t="s">
        <v>137</v>
      </c>
      <c r="I18" s="50" t="s">
        <v>92</v>
      </c>
      <c r="J18" s="27"/>
      <c r="K18" s="47" t="s">
        <v>98</v>
      </c>
      <c r="L18" s="27"/>
      <c r="M18" s="53"/>
      <c r="N18" s="47"/>
      <c r="O18" s="47"/>
      <c r="P18" s="38" t="s">
        <v>202</v>
      </c>
      <c r="Q18" s="38" t="s">
        <v>94</v>
      </c>
      <c r="R18" s="47"/>
      <c r="S18" s="47"/>
      <c r="T18" s="47"/>
      <c r="U18" s="47"/>
      <c r="V18" s="54"/>
      <c r="W18" s="47"/>
      <c r="AE18" s="55"/>
      <c r="AF18" s="55"/>
      <c r="AG18" s="47"/>
      <c r="AH18" s="47"/>
      <c r="AJ18" s="47"/>
      <c r="AK18" s="47"/>
      <c r="AL18" s="47"/>
      <c r="AM18" s="56"/>
      <c r="AN18" s="47"/>
      <c r="AO18" s="28"/>
      <c r="AP18" s="28"/>
      <c r="AQ18" s="28"/>
      <c r="AR18" s="28"/>
      <c r="AS18" s="28"/>
      <c r="AT18" s="28"/>
      <c r="AU18" s="28"/>
      <c r="AV18" s="28"/>
      <c r="AW18" s="57"/>
      <c r="AX18" s="28"/>
    </row>
    <row r="19" spans="1:50" s="26" customFormat="1" ht="63.75" customHeight="1">
      <c r="A19" s="88" t="s">
        <v>105</v>
      </c>
      <c r="B19" s="51">
        <v>4</v>
      </c>
      <c r="C19" s="47">
        <v>1</v>
      </c>
      <c r="D19" s="47" t="s">
        <v>146</v>
      </c>
      <c r="E19" s="52">
        <v>51032</v>
      </c>
      <c r="F19" s="47" t="s">
        <v>110</v>
      </c>
      <c r="G19" s="47" t="s">
        <v>165</v>
      </c>
      <c r="H19" s="47" t="s">
        <v>137</v>
      </c>
      <c r="I19" s="50" t="s">
        <v>92</v>
      </c>
      <c r="J19" s="27"/>
      <c r="K19" s="47" t="s">
        <v>98</v>
      </c>
      <c r="L19" s="27"/>
      <c r="M19" s="53"/>
      <c r="N19" s="47" t="s">
        <v>222</v>
      </c>
      <c r="O19" s="47" t="s">
        <v>398</v>
      </c>
      <c r="P19" s="38" t="s">
        <v>202</v>
      </c>
      <c r="Q19" s="38" t="s">
        <v>94</v>
      </c>
      <c r="R19" s="47"/>
      <c r="S19" s="47"/>
      <c r="T19" s="47"/>
      <c r="U19" s="47"/>
      <c r="V19" s="54"/>
      <c r="W19" s="47"/>
      <c r="AE19" s="55"/>
      <c r="AF19" s="55"/>
      <c r="AG19" s="47"/>
      <c r="AH19" s="47"/>
      <c r="AJ19" s="47"/>
      <c r="AK19" s="47"/>
      <c r="AL19" s="47"/>
      <c r="AM19" s="56"/>
      <c r="AN19" s="47"/>
      <c r="AO19" s="28"/>
      <c r="AP19" s="28"/>
      <c r="AQ19" s="28"/>
      <c r="AR19" s="28"/>
      <c r="AS19" s="28"/>
      <c r="AT19" s="28"/>
      <c r="AU19" s="28"/>
      <c r="AV19" s="28"/>
      <c r="AW19" s="57"/>
      <c r="AX19" s="28"/>
    </row>
    <row r="20" spans="1:50" s="26" customFormat="1" ht="59.25" customHeight="1">
      <c r="A20" s="88" t="s">
        <v>192</v>
      </c>
      <c r="B20" s="51">
        <v>4</v>
      </c>
      <c r="C20" s="47">
        <v>1</v>
      </c>
      <c r="D20" s="47" t="s">
        <v>88</v>
      </c>
      <c r="E20" s="52">
        <v>51032</v>
      </c>
      <c r="F20" s="47" t="s">
        <v>110</v>
      </c>
      <c r="G20" s="47" t="s">
        <v>165</v>
      </c>
      <c r="H20" s="47" t="s">
        <v>137</v>
      </c>
      <c r="I20" s="50" t="s">
        <v>92</v>
      </c>
      <c r="J20" s="27"/>
      <c r="K20" s="47" t="s">
        <v>98</v>
      </c>
      <c r="L20" s="27"/>
      <c r="M20" s="53"/>
      <c r="N20" s="47"/>
      <c r="O20" s="47"/>
      <c r="P20" s="38" t="s">
        <v>202</v>
      </c>
      <c r="Q20" s="38" t="s">
        <v>94</v>
      </c>
      <c r="R20" s="47"/>
      <c r="S20" s="47"/>
      <c r="T20" s="47"/>
      <c r="U20" s="47"/>
      <c r="V20" s="54"/>
      <c r="W20" s="47"/>
      <c r="AE20" s="55"/>
      <c r="AF20" s="55"/>
      <c r="AG20" s="47"/>
      <c r="AH20" s="47"/>
      <c r="AJ20" s="47"/>
      <c r="AK20" s="47"/>
      <c r="AL20" s="47"/>
      <c r="AM20" s="56"/>
      <c r="AN20" s="47"/>
      <c r="AO20" s="28"/>
      <c r="AP20" s="28"/>
      <c r="AQ20" s="28"/>
      <c r="AR20" s="28"/>
      <c r="AS20" s="28"/>
      <c r="AT20" s="28"/>
      <c r="AU20" s="28"/>
      <c r="AV20" s="28"/>
      <c r="AW20" s="57"/>
      <c r="AX20" s="28"/>
    </row>
    <row r="21" spans="1:50" s="26" customFormat="1" ht="87" customHeight="1">
      <c r="A21" s="88" t="s">
        <v>308</v>
      </c>
      <c r="B21" s="51">
        <v>3</v>
      </c>
      <c r="C21" s="47">
        <v>1</v>
      </c>
      <c r="D21" s="47" t="s">
        <v>146</v>
      </c>
      <c r="E21" s="52">
        <v>43532</v>
      </c>
      <c r="F21" s="47" t="s">
        <v>89</v>
      </c>
      <c r="G21" s="47" t="s">
        <v>90</v>
      </c>
      <c r="H21" s="47" t="s">
        <v>91</v>
      </c>
      <c r="I21" s="50" t="s">
        <v>92</v>
      </c>
      <c r="J21" s="27"/>
      <c r="K21" s="47" t="s">
        <v>103</v>
      </c>
      <c r="L21" s="27"/>
      <c r="M21" s="53"/>
      <c r="N21" s="47"/>
      <c r="O21" s="47" t="s">
        <v>396</v>
      </c>
      <c r="P21" s="38" t="s">
        <v>202</v>
      </c>
      <c r="Q21" s="38" t="s">
        <v>94</v>
      </c>
      <c r="R21" s="47"/>
      <c r="S21" s="47"/>
      <c r="T21" s="47"/>
      <c r="U21" s="47"/>
      <c r="V21" s="54"/>
      <c r="W21" s="47"/>
      <c r="AE21" s="55"/>
      <c r="AF21" s="55"/>
      <c r="AG21" s="47"/>
      <c r="AH21" s="47"/>
      <c r="AJ21" s="47"/>
      <c r="AK21" s="47"/>
      <c r="AL21" s="47"/>
      <c r="AM21" s="56"/>
      <c r="AN21" s="47"/>
      <c r="AO21" s="28"/>
      <c r="AP21" s="28"/>
      <c r="AQ21" s="28"/>
      <c r="AR21" s="28"/>
      <c r="AS21" s="28"/>
      <c r="AT21" s="28"/>
      <c r="AU21" s="28"/>
      <c r="AV21" s="28"/>
      <c r="AW21" s="57"/>
      <c r="AX21" s="28"/>
    </row>
    <row r="22" spans="1:50" s="26" customFormat="1" ht="87" customHeight="1">
      <c r="A22" s="88" t="s">
        <v>309</v>
      </c>
      <c r="B22" s="51">
        <v>2</v>
      </c>
      <c r="C22" s="47">
        <v>1</v>
      </c>
      <c r="D22" s="47" t="s">
        <v>88</v>
      </c>
      <c r="E22" s="52">
        <v>39398</v>
      </c>
      <c r="F22" s="47" t="s">
        <v>89</v>
      </c>
      <c r="G22" s="47" t="s">
        <v>90</v>
      </c>
      <c r="H22" s="47" t="s">
        <v>91</v>
      </c>
      <c r="I22" s="50" t="s">
        <v>92</v>
      </c>
      <c r="J22" s="27"/>
      <c r="K22" s="47" t="s">
        <v>98</v>
      </c>
      <c r="L22" s="27"/>
      <c r="M22" s="53"/>
      <c r="N22" s="47" t="s">
        <v>222</v>
      </c>
      <c r="O22" s="47" t="s">
        <v>399</v>
      </c>
      <c r="P22" s="38" t="s">
        <v>202</v>
      </c>
      <c r="Q22" s="38" t="s">
        <v>94</v>
      </c>
      <c r="R22" s="47"/>
      <c r="S22" s="47"/>
      <c r="T22" s="47"/>
      <c r="U22" s="47"/>
      <c r="V22" s="54"/>
      <c r="W22" s="47"/>
      <c r="AE22" s="55"/>
      <c r="AF22" s="55"/>
      <c r="AG22" s="47"/>
      <c r="AH22" s="47"/>
      <c r="AJ22" s="47"/>
      <c r="AK22" s="47"/>
      <c r="AL22" s="47"/>
      <c r="AM22" s="56"/>
      <c r="AN22" s="47"/>
      <c r="AO22" s="28"/>
      <c r="AP22" s="28"/>
      <c r="AQ22" s="28"/>
      <c r="AR22" s="28"/>
      <c r="AS22" s="28"/>
      <c r="AT22" s="28"/>
      <c r="AU22" s="28"/>
      <c r="AV22" s="28"/>
      <c r="AW22" s="57"/>
      <c r="AX22" s="28"/>
    </row>
    <row r="23" spans="1:50" s="26" customFormat="1" ht="87" customHeight="1">
      <c r="A23" s="88" t="s">
        <v>400</v>
      </c>
      <c r="B23" s="51">
        <v>4</v>
      </c>
      <c r="C23" s="47">
        <v>1</v>
      </c>
      <c r="D23" s="47" t="s">
        <v>88</v>
      </c>
      <c r="E23" s="52">
        <v>50242</v>
      </c>
      <c r="F23" s="47" t="s">
        <v>128</v>
      </c>
      <c r="G23" s="47" t="s">
        <v>90</v>
      </c>
      <c r="H23" s="47" t="s">
        <v>91</v>
      </c>
      <c r="I23" s="50" t="s">
        <v>92</v>
      </c>
      <c r="J23" s="27"/>
      <c r="K23" s="47" t="s">
        <v>98</v>
      </c>
      <c r="L23" s="27"/>
      <c r="M23" s="53"/>
      <c r="N23" s="47"/>
      <c r="O23" s="47"/>
      <c r="P23" s="38"/>
      <c r="Q23" s="38"/>
      <c r="R23" s="47"/>
      <c r="S23" s="47"/>
      <c r="T23" s="47"/>
      <c r="U23" s="47"/>
      <c r="V23" s="54"/>
      <c r="W23" s="47"/>
      <c r="AE23" s="55"/>
      <c r="AF23" s="55"/>
      <c r="AG23" s="47"/>
      <c r="AH23" s="47"/>
      <c r="AJ23" s="47"/>
      <c r="AK23" s="47"/>
      <c r="AL23" s="47"/>
      <c r="AM23" s="56"/>
      <c r="AN23" s="47"/>
      <c r="AO23" s="28"/>
      <c r="AP23" s="28"/>
      <c r="AQ23" s="28"/>
      <c r="AR23" s="28"/>
      <c r="AS23" s="28"/>
      <c r="AT23" s="28"/>
      <c r="AU23" s="28"/>
      <c r="AV23" s="28"/>
      <c r="AW23" s="57"/>
      <c r="AX23" s="28"/>
    </row>
    <row r="24" spans="1:50" s="26" customFormat="1" ht="87" customHeight="1">
      <c r="A24" s="88" t="s">
        <v>108</v>
      </c>
      <c r="B24" s="51">
        <v>5</v>
      </c>
      <c r="C24" s="47">
        <v>5</v>
      </c>
      <c r="D24" s="47" t="s">
        <v>88</v>
      </c>
      <c r="E24" s="52">
        <v>65234</v>
      </c>
      <c r="F24" s="47" t="s">
        <v>128</v>
      </c>
      <c r="G24" s="47" t="s">
        <v>90</v>
      </c>
      <c r="H24" s="47" t="s">
        <v>91</v>
      </c>
      <c r="I24" s="50" t="s">
        <v>92</v>
      </c>
      <c r="J24" s="27"/>
      <c r="K24" s="47" t="s">
        <v>98</v>
      </c>
      <c r="L24" s="27"/>
      <c r="M24" s="53"/>
      <c r="N24" s="47"/>
      <c r="O24" s="47"/>
      <c r="P24" s="38"/>
      <c r="Q24" s="38"/>
      <c r="R24" s="47"/>
      <c r="S24" s="47"/>
      <c r="T24" s="47"/>
      <c r="U24" s="47"/>
      <c r="V24" s="54"/>
      <c r="W24" s="47"/>
      <c r="AE24" s="55"/>
      <c r="AF24" s="55"/>
      <c r="AG24" s="47"/>
      <c r="AH24" s="47"/>
      <c r="AJ24" s="47"/>
      <c r="AK24" s="47"/>
      <c r="AL24" s="47"/>
      <c r="AM24" s="56"/>
      <c r="AN24" s="47"/>
      <c r="AO24" s="28"/>
      <c r="AP24" s="28"/>
      <c r="AQ24" s="28"/>
      <c r="AR24" s="28"/>
      <c r="AS24" s="28"/>
      <c r="AT24" s="28"/>
      <c r="AU24" s="28"/>
      <c r="AV24" s="28"/>
      <c r="AW24" s="57"/>
      <c r="AX24" s="28"/>
    </row>
    <row r="25" spans="1:50" s="26" customFormat="1" ht="88.5" customHeight="1">
      <c r="A25" s="88" t="s">
        <v>195</v>
      </c>
      <c r="B25" s="51">
        <v>4</v>
      </c>
      <c r="C25" s="47">
        <v>1</v>
      </c>
      <c r="D25" s="47" t="s">
        <v>146</v>
      </c>
      <c r="E25" s="52">
        <f>83.19*164.9*2.6*1.35*1.29</f>
        <v>62113.87256490001</v>
      </c>
      <c r="F25" s="47" t="s">
        <v>89</v>
      </c>
      <c r="G25" s="47" t="s">
        <v>151</v>
      </c>
      <c r="H25" s="47" t="s">
        <v>152</v>
      </c>
      <c r="I25" s="50" t="s">
        <v>92</v>
      </c>
      <c r="J25" s="27"/>
      <c r="K25" s="47" t="s">
        <v>98</v>
      </c>
      <c r="L25" s="27"/>
      <c r="M25" s="53"/>
      <c r="N25" s="47"/>
      <c r="O25" s="47"/>
      <c r="P25" s="38" t="s">
        <v>202</v>
      </c>
      <c r="Q25" s="38" t="s">
        <v>94</v>
      </c>
      <c r="R25" s="47" t="s">
        <v>176</v>
      </c>
      <c r="S25" s="47"/>
      <c r="T25" s="47"/>
      <c r="U25" s="47" t="s">
        <v>175</v>
      </c>
      <c r="V25" s="54"/>
      <c r="W25" s="47" t="s">
        <v>96</v>
      </c>
      <c r="X25" s="26" t="s">
        <v>174</v>
      </c>
      <c r="Y25" s="26" t="s">
        <v>97</v>
      </c>
      <c r="AE25" s="55"/>
      <c r="AF25" s="55" t="s">
        <v>259</v>
      </c>
      <c r="AG25" s="47">
        <v>44248</v>
      </c>
      <c r="AH25" s="47" t="s">
        <v>97</v>
      </c>
      <c r="AJ25" s="47"/>
      <c r="AK25" s="47"/>
      <c r="AL25" s="47"/>
      <c r="AM25" s="56"/>
      <c r="AN25" s="47"/>
      <c r="AO25" s="28"/>
      <c r="AP25" s="28"/>
      <c r="AQ25" s="28"/>
      <c r="AR25" s="28"/>
      <c r="AS25" s="28"/>
      <c r="AT25" s="28"/>
      <c r="AU25" s="28"/>
      <c r="AV25" s="28"/>
      <c r="AW25" s="57"/>
      <c r="AX25" s="28"/>
    </row>
    <row r="26" spans="1:50" s="26" customFormat="1" ht="88.5" customHeight="1">
      <c r="A26" s="88" t="s">
        <v>196</v>
      </c>
      <c r="B26" s="51">
        <v>3</v>
      </c>
      <c r="C26" s="47">
        <v>1</v>
      </c>
      <c r="D26" s="47" t="s">
        <v>146</v>
      </c>
      <c r="E26" s="52">
        <v>53498</v>
      </c>
      <c r="F26" s="47" t="s">
        <v>89</v>
      </c>
      <c r="G26" s="47" t="s">
        <v>151</v>
      </c>
      <c r="H26" s="47" t="s">
        <v>152</v>
      </c>
      <c r="I26" s="50" t="s">
        <v>92</v>
      </c>
      <c r="J26" s="27"/>
      <c r="K26" s="47" t="s">
        <v>98</v>
      </c>
      <c r="L26" s="27"/>
      <c r="M26" s="53"/>
      <c r="N26" s="47"/>
      <c r="O26" s="47"/>
      <c r="P26" s="38" t="s">
        <v>202</v>
      </c>
      <c r="Q26" s="38" t="s">
        <v>94</v>
      </c>
      <c r="R26" s="47" t="s">
        <v>177</v>
      </c>
      <c r="S26" s="47"/>
      <c r="T26" s="47"/>
      <c r="U26" s="47" t="s">
        <v>109</v>
      </c>
      <c r="V26" s="54"/>
      <c r="W26" s="47" t="s">
        <v>96</v>
      </c>
      <c r="Y26" s="26" t="s">
        <v>97</v>
      </c>
      <c r="AE26" s="55"/>
      <c r="AF26" s="55" t="s">
        <v>261</v>
      </c>
      <c r="AG26" s="47">
        <v>44272</v>
      </c>
      <c r="AH26" s="47" t="s">
        <v>97</v>
      </c>
      <c r="AJ26" s="47"/>
      <c r="AK26" s="47"/>
      <c r="AL26" s="47"/>
      <c r="AM26" s="56"/>
      <c r="AN26" s="47"/>
      <c r="AO26" s="28"/>
      <c r="AP26" s="28"/>
      <c r="AQ26" s="28"/>
      <c r="AR26" s="28"/>
      <c r="AS26" s="28"/>
      <c r="AT26" s="28"/>
      <c r="AU26" s="28"/>
      <c r="AV26" s="28"/>
      <c r="AW26" s="57"/>
      <c r="AX26" s="28"/>
    </row>
    <row r="27" spans="1:50" s="26" customFormat="1" ht="88.5" customHeight="1">
      <c r="A27" s="88" t="s">
        <v>194</v>
      </c>
      <c r="B27" s="51">
        <v>2</v>
      </c>
      <c r="C27" s="47">
        <v>1</v>
      </c>
      <c r="D27" s="47" t="s">
        <v>88</v>
      </c>
      <c r="E27" s="52">
        <v>48676</v>
      </c>
      <c r="F27" s="47" t="s">
        <v>89</v>
      </c>
      <c r="G27" s="47" t="s">
        <v>151</v>
      </c>
      <c r="H27" s="47" t="s">
        <v>152</v>
      </c>
      <c r="I27" s="50" t="s">
        <v>92</v>
      </c>
      <c r="J27" s="27"/>
      <c r="K27" s="47" t="s">
        <v>98</v>
      </c>
      <c r="L27" s="27"/>
      <c r="M27" s="53"/>
      <c r="N27" s="47" t="s">
        <v>222</v>
      </c>
      <c r="O27" s="47" t="s">
        <v>401</v>
      </c>
      <c r="P27" s="38" t="s">
        <v>202</v>
      </c>
      <c r="Q27" s="38" t="s">
        <v>94</v>
      </c>
      <c r="R27" s="47" t="s">
        <v>177</v>
      </c>
      <c r="S27" s="47"/>
      <c r="T27" s="47"/>
      <c r="U27" s="47" t="s">
        <v>109</v>
      </c>
      <c r="V27" s="54"/>
      <c r="W27" s="47" t="s">
        <v>96</v>
      </c>
      <c r="Y27" s="26" t="s">
        <v>97</v>
      </c>
      <c r="AE27" s="55"/>
      <c r="AF27" s="55" t="s">
        <v>261</v>
      </c>
      <c r="AG27" s="47">
        <v>44272</v>
      </c>
      <c r="AH27" s="47" t="s">
        <v>97</v>
      </c>
      <c r="AJ27" s="47"/>
      <c r="AK27" s="47"/>
      <c r="AL27" s="47"/>
      <c r="AM27" s="56"/>
      <c r="AN27" s="47"/>
      <c r="AO27" s="28"/>
      <c r="AP27" s="28"/>
      <c r="AQ27" s="28"/>
      <c r="AR27" s="28"/>
      <c r="AS27" s="28"/>
      <c r="AT27" s="28"/>
      <c r="AU27" s="28"/>
      <c r="AV27" s="28"/>
      <c r="AW27" s="57"/>
      <c r="AX27" s="28"/>
    </row>
    <row r="28" spans="1:50" s="26" customFormat="1" ht="69" customHeight="1">
      <c r="A28" s="88" t="s">
        <v>201</v>
      </c>
      <c r="B28" s="51">
        <v>9400</v>
      </c>
      <c r="C28" s="47">
        <v>1</v>
      </c>
      <c r="D28" s="47" t="s">
        <v>88</v>
      </c>
      <c r="E28" s="52">
        <f>9400*2.6*1.25*1.29</f>
        <v>39409.5</v>
      </c>
      <c r="F28" s="47" t="s">
        <v>110</v>
      </c>
      <c r="G28" s="47" t="s">
        <v>165</v>
      </c>
      <c r="H28" s="47" t="s">
        <v>166</v>
      </c>
      <c r="I28" s="50" t="s">
        <v>92</v>
      </c>
      <c r="J28" s="27"/>
      <c r="K28" s="47" t="s">
        <v>164</v>
      </c>
      <c r="L28" s="27"/>
      <c r="M28" s="53"/>
      <c r="N28" s="47"/>
      <c r="O28" s="47" t="s">
        <v>310</v>
      </c>
      <c r="P28" s="38" t="s">
        <v>202</v>
      </c>
      <c r="Q28" s="38" t="s">
        <v>94</v>
      </c>
      <c r="R28" s="47" t="s">
        <v>279</v>
      </c>
      <c r="S28" s="47"/>
      <c r="T28" s="47"/>
      <c r="U28" s="47"/>
      <c r="V28" s="54"/>
      <c r="W28" s="47" t="s">
        <v>96</v>
      </c>
      <c r="Y28" s="26" t="s">
        <v>97</v>
      </c>
      <c r="AE28" s="55"/>
      <c r="AF28" s="55"/>
      <c r="AG28" s="47">
        <v>44295</v>
      </c>
      <c r="AH28" s="47" t="s">
        <v>97</v>
      </c>
      <c r="AJ28" s="47"/>
      <c r="AK28" s="47"/>
      <c r="AL28" s="47"/>
      <c r="AM28" s="56"/>
      <c r="AN28" s="47"/>
      <c r="AO28" s="28"/>
      <c r="AP28" s="28"/>
      <c r="AQ28" s="28"/>
      <c r="AR28" s="28"/>
      <c r="AS28" s="28"/>
      <c r="AT28" s="28"/>
      <c r="AU28" s="28"/>
      <c r="AV28" s="28"/>
      <c r="AW28" s="57"/>
      <c r="AX28" s="28"/>
    </row>
    <row r="29" spans="1:50" s="26" customFormat="1" ht="88.5" customHeight="1">
      <c r="A29" s="88" t="s">
        <v>197</v>
      </c>
      <c r="B29" s="51">
        <v>3</v>
      </c>
      <c r="C29" s="47">
        <v>1</v>
      </c>
      <c r="D29" s="47" t="s">
        <v>280</v>
      </c>
      <c r="E29" s="52">
        <f>71.85*164.9*2.6*1.35*1.29</f>
        <v>53646.8535135</v>
      </c>
      <c r="F29" s="47" t="s">
        <v>89</v>
      </c>
      <c r="G29" s="47" t="s">
        <v>151</v>
      </c>
      <c r="H29" s="47" t="s">
        <v>152</v>
      </c>
      <c r="I29" s="50" t="s">
        <v>92</v>
      </c>
      <c r="J29" s="27"/>
      <c r="K29" s="47" t="s">
        <v>98</v>
      </c>
      <c r="L29" s="27"/>
      <c r="M29" s="53"/>
      <c r="N29" s="47" t="s">
        <v>222</v>
      </c>
      <c r="O29" s="47" t="s">
        <v>180</v>
      </c>
      <c r="P29" s="38" t="s">
        <v>202</v>
      </c>
      <c r="Q29" s="38" t="s">
        <v>94</v>
      </c>
      <c r="R29" s="47" t="s">
        <v>178</v>
      </c>
      <c r="S29" s="47"/>
      <c r="T29" s="47"/>
      <c r="U29" s="47" t="s">
        <v>179</v>
      </c>
      <c r="V29" s="54"/>
      <c r="W29" s="47" t="s">
        <v>96</v>
      </c>
      <c r="Y29" s="26" t="s">
        <v>97</v>
      </c>
      <c r="AE29" s="55"/>
      <c r="AF29" s="55" t="s">
        <v>250</v>
      </c>
      <c r="AG29" s="47">
        <v>44040</v>
      </c>
      <c r="AH29" s="47" t="s">
        <v>167</v>
      </c>
      <c r="AJ29" s="47"/>
      <c r="AK29" s="47"/>
      <c r="AL29" s="47"/>
      <c r="AM29" s="56"/>
      <c r="AN29" s="47"/>
      <c r="AO29" s="28"/>
      <c r="AP29" s="28"/>
      <c r="AQ29" s="28"/>
      <c r="AR29" s="28"/>
      <c r="AS29" s="28"/>
      <c r="AT29" s="28"/>
      <c r="AU29" s="28"/>
      <c r="AV29" s="28"/>
      <c r="AW29" s="57"/>
      <c r="AX29" s="28"/>
    </row>
    <row r="30" spans="1:50" s="26" customFormat="1" ht="70.5" customHeight="1">
      <c r="A30" s="88" t="s">
        <v>402</v>
      </c>
      <c r="B30" s="51">
        <v>4</v>
      </c>
      <c r="C30" s="47">
        <v>1</v>
      </c>
      <c r="D30" s="47" t="s">
        <v>88</v>
      </c>
      <c r="E30" s="52">
        <v>57291</v>
      </c>
      <c r="F30" s="47" t="s">
        <v>135</v>
      </c>
      <c r="G30" s="47" t="s">
        <v>165</v>
      </c>
      <c r="H30" s="47" t="s">
        <v>166</v>
      </c>
      <c r="I30" s="50" t="s">
        <v>92</v>
      </c>
      <c r="J30" s="27"/>
      <c r="K30" s="47">
        <v>2</v>
      </c>
      <c r="L30" s="27"/>
      <c r="M30" s="53"/>
      <c r="N30" s="47" t="s">
        <v>222</v>
      </c>
      <c r="O30" s="70" t="s">
        <v>403</v>
      </c>
      <c r="P30" s="38" t="s">
        <v>202</v>
      </c>
      <c r="Q30" s="38" t="s">
        <v>94</v>
      </c>
      <c r="R30" s="47" t="s">
        <v>178</v>
      </c>
      <c r="S30" s="47"/>
      <c r="T30" s="47"/>
      <c r="U30" s="47" t="s">
        <v>179</v>
      </c>
      <c r="V30" s="54"/>
      <c r="W30" s="47" t="s">
        <v>96</v>
      </c>
      <c r="Y30" s="26" t="s">
        <v>97</v>
      </c>
      <c r="AE30" s="55"/>
      <c r="AF30" s="55" t="s">
        <v>260</v>
      </c>
      <c r="AG30" s="47">
        <v>44329</v>
      </c>
      <c r="AH30" s="47" t="s">
        <v>167</v>
      </c>
      <c r="AJ30" s="47"/>
      <c r="AK30" s="47"/>
      <c r="AL30" s="47"/>
      <c r="AM30" s="56"/>
      <c r="AN30" s="47"/>
      <c r="AO30" s="28"/>
      <c r="AP30" s="28"/>
      <c r="AQ30" s="28"/>
      <c r="AR30" s="28"/>
      <c r="AS30" s="28"/>
      <c r="AT30" s="28"/>
      <c r="AU30" s="28"/>
      <c r="AV30" s="28"/>
      <c r="AW30" s="57"/>
      <c r="AX30" s="28"/>
    </row>
    <row r="31" spans="1:50" s="26" customFormat="1" ht="88.5" customHeight="1">
      <c r="A31" s="88" t="s">
        <v>404</v>
      </c>
      <c r="B31" s="51">
        <v>4</v>
      </c>
      <c r="C31" s="47">
        <v>1</v>
      </c>
      <c r="D31" s="47" t="s">
        <v>88</v>
      </c>
      <c r="E31" s="52">
        <v>62114</v>
      </c>
      <c r="F31" s="47" t="s">
        <v>89</v>
      </c>
      <c r="G31" s="47" t="s">
        <v>151</v>
      </c>
      <c r="H31" s="47" t="s">
        <v>152</v>
      </c>
      <c r="I31" s="50" t="s">
        <v>92</v>
      </c>
      <c r="J31" s="27"/>
      <c r="K31" s="47" t="s">
        <v>98</v>
      </c>
      <c r="L31" s="27"/>
      <c r="M31" s="53"/>
      <c r="N31" s="47" t="s">
        <v>222</v>
      </c>
      <c r="O31" s="47"/>
      <c r="P31" s="38" t="s">
        <v>202</v>
      </c>
      <c r="Q31" s="38" t="s">
        <v>94</v>
      </c>
      <c r="R31" s="47" t="s">
        <v>178</v>
      </c>
      <c r="S31" s="47"/>
      <c r="T31" s="47"/>
      <c r="U31" s="47" t="s">
        <v>179</v>
      </c>
      <c r="V31" s="54"/>
      <c r="W31" s="47" t="s">
        <v>96</v>
      </c>
      <c r="Y31" s="26" t="s">
        <v>97</v>
      </c>
      <c r="AE31" s="55"/>
      <c r="AF31" s="55" t="s">
        <v>260</v>
      </c>
      <c r="AG31" s="47">
        <v>44287</v>
      </c>
      <c r="AH31" s="47" t="s">
        <v>167</v>
      </c>
      <c r="AJ31" s="47"/>
      <c r="AK31" s="47"/>
      <c r="AL31" s="47"/>
      <c r="AM31" s="56"/>
      <c r="AN31" s="47"/>
      <c r="AO31" s="28"/>
      <c r="AP31" s="28"/>
      <c r="AQ31" s="28"/>
      <c r="AR31" s="28"/>
      <c r="AS31" s="28"/>
      <c r="AT31" s="28"/>
      <c r="AU31" s="28"/>
      <c r="AV31" s="28"/>
      <c r="AW31" s="57"/>
      <c r="AX31" s="28"/>
    </row>
    <row r="32" spans="1:50" s="26" customFormat="1" ht="88.5" customHeight="1">
      <c r="A32" s="88" t="s">
        <v>199</v>
      </c>
      <c r="B32" s="51">
        <v>4</v>
      </c>
      <c r="C32" s="47">
        <v>1</v>
      </c>
      <c r="D32" s="47" t="s">
        <v>88</v>
      </c>
      <c r="E32" s="52">
        <f>69.04*164.9*2.6*1.25*1.04*1.29</f>
        <v>49639.55149920002</v>
      </c>
      <c r="F32" s="47" t="s">
        <v>89</v>
      </c>
      <c r="G32" s="47" t="s">
        <v>151</v>
      </c>
      <c r="H32" s="47" t="s">
        <v>152</v>
      </c>
      <c r="I32" s="50" t="s">
        <v>92</v>
      </c>
      <c r="J32" s="27"/>
      <c r="K32" s="47" t="s">
        <v>98</v>
      </c>
      <c r="L32" s="27"/>
      <c r="M32" s="53"/>
      <c r="N32" s="47" t="s">
        <v>222</v>
      </c>
      <c r="O32" s="47" t="s">
        <v>281</v>
      </c>
      <c r="P32" s="38" t="s">
        <v>202</v>
      </c>
      <c r="Q32" s="38" t="s">
        <v>94</v>
      </c>
      <c r="R32" s="47" t="s">
        <v>181</v>
      </c>
      <c r="S32" s="47"/>
      <c r="T32" s="47"/>
      <c r="U32" s="47" t="s">
        <v>182</v>
      </c>
      <c r="V32" s="54"/>
      <c r="W32" s="47" t="s">
        <v>96</v>
      </c>
      <c r="Y32" s="26" t="s">
        <v>97</v>
      </c>
      <c r="AE32" s="55"/>
      <c r="AF32" s="55" t="s">
        <v>263</v>
      </c>
      <c r="AG32" s="47">
        <v>44242</v>
      </c>
      <c r="AH32" s="47" t="s">
        <v>167</v>
      </c>
      <c r="AJ32" s="47"/>
      <c r="AK32" s="47"/>
      <c r="AL32" s="47"/>
      <c r="AM32" s="56"/>
      <c r="AN32" s="47"/>
      <c r="AO32" s="28"/>
      <c r="AP32" s="28"/>
      <c r="AQ32" s="28"/>
      <c r="AR32" s="28"/>
      <c r="AS32" s="28"/>
      <c r="AT32" s="28"/>
      <c r="AU32" s="28"/>
      <c r="AV32" s="28"/>
      <c r="AW32" s="57"/>
      <c r="AX32" s="28"/>
    </row>
    <row r="33" spans="1:50" s="26" customFormat="1" ht="88.5" customHeight="1">
      <c r="A33" s="88" t="s">
        <v>198</v>
      </c>
      <c r="B33" s="51">
        <v>3</v>
      </c>
      <c r="C33" s="47">
        <v>1</v>
      </c>
      <c r="D33" s="47" t="s">
        <v>146</v>
      </c>
      <c r="E33" s="52">
        <f>59.89*164.9*2.6*1.3*1.04*1.29</f>
        <v>44783.15829748801</v>
      </c>
      <c r="F33" s="47" t="s">
        <v>89</v>
      </c>
      <c r="G33" s="47" t="s">
        <v>151</v>
      </c>
      <c r="H33" s="47" t="s">
        <v>152</v>
      </c>
      <c r="I33" s="50" t="s">
        <v>92</v>
      </c>
      <c r="J33" s="27"/>
      <c r="K33" s="47" t="s">
        <v>98</v>
      </c>
      <c r="L33" s="27"/>
      <c r="M33" s="53"/>
      <c r="N33" s="47" t="s">
        <v>222</v>
      </c>
      <c r="O33" s="47" t="s">
        <v>405</v>
      </c>
      <c r="P33" s="38" t="s">
        <v>202</v>
      </c>
      <c r="Q33" s="38" t="s">
        <v>94</v>
      </c>
      <c r="R33" s="47" t="s">
        <v>181</v>
      </c>
      <c r="S33" s="47"/>
      <c r="T33" s="47"/>
      <c r="U33" s="47" t="s">
        <v>182</v>
      </c>
      <c r="V33" s="54"/>
      <c r="W33" s="47" t="s">
        <v>96</v>
      </c>
      <c r="Y33" s="26" t="s">
        <v>97</v>
      </c>
      <c r="AE33" s="55"/>
      <c r="AF33" s="55" t="s">
        <v>262</v>
      </c>
      <c r="AG33" s="47">
        <v>44336</v>
      </c>
      <c r="AH33" s="47" t="s">
        <v>167</v>
      </c>
      <c r="AJ33" s="47"/>
      <c r="AK33" s="47"/>
      <c r="AL33" s="47"/>
      <c r="AM33" s="56"/>
      <c r="AN33" s="47"/>
      <c r="AO33" s="28"/>
      <c r="AP33" s="28"/>
      <c r="AQ33" s="28"/>
      <c r="AR33" s="28"/>
      <c r="AS33" s="28"/>
      <c r="AT33" s="28"/>
      <c r="AU33" s="28"/>
      <c r="AV33" s="28"/>
      <c r="AW33" s="57"/>
      <c r="AX33" s="28"/>
    </row>
    <row r="34" spans="1:50" s="26" customFormat="1" ht="88.5" customHeight="1">
      <c r="A34" s="88" t="s">
        <v>200</v>
      </c>
      <c r="B34" s="51">
        <v>3</v>
      </c>
      <c r="C34" s="47">
        <v>2</v>
      </c>
      <c r="D34" s="47" t="s">
        <v>146</v>
      </c>
      <c r="E34" s="52">
        <f>71.65*164.9*2.6*1.35*1.04*1.29</f>
        <v>55637.424306360015</v>
      </c>
      <c r="F34" s="47" t="s">
        <v>89</v>
      </c>
      <c r="G34" s="47" t="s">
        <v>151</v>
      </c>
      <c r="H34" s="47" t="s">
        <v>152</v>
      </c>
      <c r="I34" s="50" t="s">
        <v>92</v>
      </c>
      <c r="J34" s="27"/>
      <c r="K34" s="47" t="s">
        <v>98</v>
      </c>
      <c r="L34" s="27"/>
      <c r="M34" s="53"/>
      <c r="N34" s="47"/>
      <c r="O34" s="47"/>
      <c r="P34" s="38" t="s">
        <v>202</v>
      </c>
      <c r="Q34" s="38" t="s">
        <v>94</v>
      </c>
      <c r="R34" s="47" t="s">
        <v>183</v>
      </c>
      <c r="S34" s="47"/>
      <c r="T34" s="47"/>
      <c r="U34" s="47" t="s">
        <v>175</v>
      </c>
      <c r="V34" s="54"/>
      <c r="W34" s="47" t="s">
        <v>96</v>
      </c>
      <c r="X34" s="26" t="s">
        <v>184</v>
      </c>
      <c r="Y34" s="26" t="s">
        <v>97</v>
      </c>
      <c r="AE34" s="55"/>
      <c r="AF34" s="55" t="s">
        <v>264</v>
      </c>
      <c r="AG34" s="47">
        <v>44261</v>
      </c>
      <c r="AH34" s="47" t="s">
        <v>97</v>
      </c>
      <c r="AJ34" s="47"/>
      <c r="AK34" s="47"/>
      <c r="AL34" s="47"/>
      <c r="AM34" s="56"/>
      <c r="AN34" s="47"/>
      <c r="AO34" s="28"/>
      <c r="AP34" s="28"/>
      <c r="AQ34" s="28"/>
      <c r="AR34" s="28"/>
      <c r="AS34" s="28"/>
      <c r="AT34" s="28"/>
      <c r="AU34" s="28"/>
      <c r="AV34" s="28"/>
      <c r="AW34" s="57"/>
      <c r="AX34" s="28"/>
    </row>
    <row r="35" spans="1:50" s="26" customFormat="1" ht="99" customHeight="1">
      <c r="A35" s="88" t="s">
        <v>406</v>
      </c>
      <c r="B35" s="51">
        <v>5</v>
      </c>
      <c r="C35" s="47">
        <v>4</v>
      </c>
      <c r="D35" s="47" t="s">
        <v>88</v>
      </c>
      <c r="E35" s="52">
        <v>49640</v>
      </c>
      <c r="F35" s="47" t="s">
        <v>128</v>
      </c>
      <c r="G35" s="47" t="s">
        <v>151</v>
      </c>
      <c r="H35" s="47" t="s">
        <v>152</v>
      </c>
      <c r="I35" s="50" t="s">
        <v>92</v>
      </c>
      <c r="J35" s="27"/>
      <c r="K35" s="47" t="s">
        <v>98</v>
      </c>
      <c r="L35" s="27"/>
      <c r="M35" s="53"/>
      <c r="N35" s="47"/>
      <c r="O35" s="47"/>
      <c r="P35" s="38" t="s">
        <v>202</v>
      </c>
      <c r="Q35" s="38" t="s">
        <v>94</v>
      </c>
      <c r="R35" s="47" t="s">
        <v>183</v>
      </c>
      <c r="S35" s="47"/>
      <c r="T35" s="47"/>
      <c r="U35" s="47" t="s">
        <v>175</v>
      </c>
      <c r="V35" s="54"/>
      <c r="W35" s="47" t="s">
        <v>96</v>
      </c>
      <c r="X35" s="26" t="s">
        <v>184</v>
      </c>
      <c r="Y35" s="26" t="s">
        <v>97</v>
      </c>
      <c r="AE35" s="55"/>
      <c r="AF35" s="55" t="s">
        <v>264</v>
      </c>
      <c r="AG35" s="47">
        <v>44261</v>
      </c>
      <c r="AH35" s="47" t="s">
        <v>97</v>
      </c>
      <c r="AJ35" s="47"/>
      <c r="AK35" s="47"/>
      <c r="AL35" s="47"/>
      <c r="AM35" s="56"/>
      <c r="AN35" s="47"/>
      <c r="AO35" s="28"/>
      <c r="AP35" s="28"/>
      <c r="AQ35" s="28"/>
      <c r="AR35" s="28"/>
      <c r="AS35" s="28"/>
      <c r="AT35" s="28"/>
      <c r="AU35" s="28"/>
      <c r="AV35" s="28"/>
      <c r="AW35" s="57"/>
      <c r="AX35" s="28"/>
    </row>
    <row r="36" spans="1:50" s="26" customFormat="1" ht="130.5" customHeight="1">
      <c r="A36" s="88" t="s">
        <v>407</v>
      </c>
      <c r="B36" s="51">
        <v>75000</v>
      </c>
      <c r="C36" s="47">
        <v>1</v>
      </c>
      <c r="D36" s="47" t="s">
        <v>88</v>
      </c>
      <c r="E36" s="52">
        <v>220464</v>
      </c>
      <c r="F36" s="47" t="s">
        <v>110</v>
      </c>
      <c r="G36" s="47" t="s">
        <v>185</v>
      </c>
      <c r="H36" s="47" t="s">
        <v>141</v>
      </c>
      <c r="I36" s="50" t="s">
        <v>408</v>
      </c>
      <c r="J36" s="27"/>
      <c r="K36" s="47">
        <v>2</v>
      </c>
      <c r="L36" s="27"/>
      <c r="M36" s="53"/>
      <c r="N36" s="47"/>
      <c r="O36" s="47"/>
      <c r="P36" s="38"/>
      <c r="Q36" s="38"/>
      <c r="R36" s="47"/>
      <c r="S36" s="47"/>
      <c r="T36" s="47"/>
      <c r="U36" s="47"/>
      <c r="V36" s="54"/>
      <c r="W36" s="47"/>
      <c r="AE36" s="55"/>
      <c r="AF36" s="55"/>
      <c r="AG36" s="47"/>
      <c r="AH36" s="47"/>
      <c r="AJ36" s="47"/>
      <c r="AK36" s="47"/>
      <c r="AL36" s="47"/>
      <c r="AM36" s="56"/>
      <c r="AN36" s="47"/>
      <c r="AO36" s="28"/>
      <c r="AP36" s="28"/>
      <c r="AQ36" s="28"/>
      <c r="AR36" s="28"/>
      <c r="AS36" s="28"/>
      <c r="AT36" s="28"/>
      <c r="AU36" s="28"/>
      <c r="AV36" s="28"/>
      <c r="AW36" s="57"/>
      <c r="AX36" s="28"/>
    </row>
    <row r="37" spans="1:50" s="26" customFormat="1" ht="130.5" customHeight="1">
      <c r="A37" s="88" t="s">
        <v>409</v>
      </c>
      <c r="B37" s="51">
        <v>31200</v>
      </c>
      <c r="C37" s="47">
        <v>1</v>
      </c>
      <c r="D37" s="47" t="s">
        <v>88</v>
      </c>
      <c r="E37" s="52">
        <v>101855</v>
      </c>
      <c r="F37" s="47" t="s">
        <v>110</v>
      </c>
      <c r="G37" s="47" t="s">
        <v>140</v>
      </c>
      <c r="H37" s="47" t="s">
        <v>141</v>
      </c>
      <c r="I37" s="50" t="s">
        <v>408</v>
      </c>
      <c r="J37" s="27"/>
      <c r="K37" s="47">
        <v>2</v>
      </c>
      <c r="L37" s="27"/>
      <c r="M37" s="53"/>
      <c r="N37" s="47"/>
      <c r="O37" s="47"/>
      <c r="P37" s="38"/>
      <c r="Q37" s="38"/>
      <c r="R37" s="47"/>
      <c r="S37" s="47"/>
      <c r="T37" s="47"/>
      <c r="U37" s="47"/>
      <c r="V37" s="54"/>
      <c r="W37" s="47"/>
      <c r="AE37" s="55"/>
      <c r="AF37" s="55"/>
      <c r="AG37" s="47"/>
      <c r="AH37" s="47"/>
      <c r="AJ37" s="47"/>
      <c r="AK37" s="47"/>
      <c r="AL37" s="47"/>
      <c r="AM37" s="56"/>
      <c r="AN37" s="47"/>
      <c r="AO37" s="28"/>
      <c r="AP37" s="28"/>
      <c r="AQ37" s="28"/>
      <c r="AR37" s="28"/>
      <c r="AS37" s="28"/>
      <c r="AT37" s="28"/>
      <c r="AU37" s="28"/>
      <c r="AV37" s="28"/>
      <c r="AW37" s="57"/>
      <c r="AX37" s="28"/>
    </row>
    <row r="38" spans="1:50" s="26" customFormat="1" ht="130.5" customHeight="1">
      <c r="A38" s="88" t="s">
        <v>410</v>
      </c>
      <c r="B38" s="51">
        <v>54900</v>
      </c>
      <c r="C38" s="47">
        <v>1</v>
      </c>
      <c r="D38" s="47" t="s">
        <v>88</v>
      </c>
      <c r="E38" s="52">
        <v>143478</v>
      </c>
      <c r="F38" s="47" t="s">
        <v>110</v>
      </c>
      <c r="G38" s="47" t="s">
        <v>140</v>
      </c>
      <c r="H38" s="47" t="s">
        <v>141</v>
      </c>
      <c r="I38" s="50" t="s">
        <v>408</v>
      </c>
      <c r="J38" s="27"/>
      <c r="K38" s="47">
        <v>2</v>
      </c>
      <c r="L38" s="27"/>
      <c r="M38" s="53"/>
      <c r="N38" s="47"/>
      <c r="O38" s="47"/>
      <c r="P38" s="38"/>
      <c r="Q38" s="38"/>
      <c r="R38" s="47"/>
      <c r="S38" s="47"/>
      <c r="T38" s="47"/>
      <c r="U38" s="47"/>
      <c r="V38" s="54"/>
      <c r="W38" s="47"/>
      <c r="AE38" s="55"/>
      <c r="AF38" s="55"/>
      <c r="AG38" s="47"/>
      <c r="AH38" s="47"/>
      <c r="AJ38" s="47"/>
      <c r="AK38" s="47"/>
      <c r="AL38" s="47"/>
      <c r="AM38" s="56"/>
      <c r="AN38" s="47"/>
      <c r="AO38" s="28"/>
      <c r="AP38" s="28"/>
      <c r="AQ38" s="28"/>
      <c r="AR38" s="28"/>
      <c r="AS38" s="28"/>
      <c r="AT38" s="28"/>
      <c r="AU38" s="28"/>
      <c r="AV38" s="28"/>
      <c r="AW38" s="57"/>
      <c r="AX38" s="28"/>
    </row>
    <row r="39" spans="1:50" s="26" customFormat="1" ht="108.75" customHeight="1">
      <c r="A39" s="88" t="s">
        <v>411</v>
      </c>
      <c r="B39" s="51">
        <v>23800</v>
      </c>
      <c r="C39" s="47">
        <v>1</v>
      </c>
      <c r="D39" s="47" t="s">
        <v>88</v>
      </c>
      <c r="E39" s="52">
        <v>71719</v>
      </c>
      <c r="F39" s="47" t="s">
        <v>110</v>
      </c>
      <c r="G39" s="47" t="s">
        <v>140</v>
      </c>
      <c r="H39" s="47" t="s">
        <v>141</v>
      </c>
      <c r="I39" s="50" t="s">
        <v>412</v>
      </c>
      <c r="J39" s="27"/>
      <c r="K39" s="47">
        <v>2</v>
      </c>
      <c r="L39" s="27"/>
      <c r="M39" s="53"/>
      <c r="N39" s="47"/>
      <c r="O39" s="47"/>
      <c r="P39" s="38"/>
      <c r="Q39" s="38"/>
      <c r="R39" s="47"/>
      <c r="S39" s="47"/>
      <c r="T39" s="47"/>
      <c r="U39" s="47"/>
      <c r="V39" s="54"/>
      <c r="W39" s="47"/>
      <c r="AE39" s="55"/>
      <c r="AF39" s="55"/>
      <c r="AG39" s="47"/>
      <c r="AH39" s="47"/>
      <c r="AJ39" s="47"/>
      <c r="AK39" s="47"/>
      <c r="AL39" s="47"/>
      <c r="AM39" s="56"/>
      <c r="AN39" s="47"/>
      <c r="AO39" s="28"/>
      <c r="AP39" s="28"/>
      <c r="AQ39" s="28"/>
      <c r="AR39" s="28"/>
      <c r="AS39" s="28"/>
      <c r="AT39" s="28"/>
      <c r="AU39" s="28"/>
      <c r="AV39" s="28"/>
      <c r="AW39" s="57"/>
      <c r="AX39" s="28"/>
    </row>
    <row r="40" spans="1:50" s="26" customFormat="1" ht="130.5" customHeight="1">
      <c r="A40" s="88" t="s">
        <v>413</v>
      </c>
      <c r="B40" s="51">
        <v>54900</v>
      </c>
      <c r="C40" s="47">
        <v>1</v>
      </c>
      <c r="D40" s="47" t="s">
        <v>88</v>
      </c>
      <c r="E40" s="52">
        <v>143478</v>
      </c>
      <c r="F40" s="47" t="s">
        <v>110</v>
      </c>
      <c r="G40" s="47" t="s">
        <v>140</v>
      </c>
      <c r="H40" s="47" t="s">
        <v>141</v>
      </c>
      <c r="I40" s="50" t="s">
        <v>408</v>
      </c>
      <c r="J40" s="27"/>
      <c r="K40" s="47">
        <v>2</v>
      </c>
      <c r="L40" s="27"/>
      <c r="M40" s="53"/>
      <c r="N40" s="47" t="s">
        <v>222</v>
      </c>
      <c r="O40" s="47" t="s">
        <v>414</v>
      </c>
      <c r="P40" s="38"/>
      <c r="Q40" s="38"/>
      <c r="R40" s="47"/>
      <c r="S40" s="47"/>
      <c r="T40" s="47"/>
      <c r="U40" s="47"/>
      <c r="V40" s="54"/>
      <c r="W40" s="47"/>
      <c r="AE40" s="55"/>
      <c r="AF40" s="55"/>
      <c r="AG40" s="47"/>
      <c r="AH40" s="47"/>
      <c r="AJ40" s="47"/>
      <c r="AK40" s="47"/>
      <c r="AL40" s="47"/>
      <c r="AM40" s="56"/>
      <c r="AN40" s="47"/>
      <c r="AO40" s="28"/>
      <c r="AP40" s="28"/>
      <c r="AQ40" s="28"/>
      <c r="AR40" s="28"/>
      <c r="AS40" s="28"/>
      <c r="AT40" s="28"/>
      <c r="AU40" s="28"/>
      <c r="AV40" s="28"/>
      <c r="AW40" s="57"/>
      <c r="AX40" s="28"/>
    </row>
    <row r="41" spans="1:50" s="26" customFormat="1" ht="118.5" customHeight="1">
      <c r="A41" s="88" t="s">
        <v>415</v>
      </c>
      <c r="B41" s="51">
        <v>53500</v>
      </c>
      <c r="C41" s="47">
        <v>1</v>
      </c>
      <c r="D41" s="47" t="s">
        <v>88</v>
      </c>
      <c r="E41" s="52">
        <v>142210</v>
      </c>
      <c r="F41" s="47" t="s">
        <v>110</v>
      </c>
      <c r="G41" s="47" t="s">
        <v>140</v>
      </c>
      <c r="H41" s="47" t="s">
        <v>141</v>
      </c>
      <c r="I41" s="50" t="s">
        <v>416</v>
      </c>
      <c r="J41" s="27"/>
      <c r="K41" s="47">
        <v>2</v>
      </c>
      <c r="L41" s="27"/>
      <c r="M41" s="53"/>
      <c r="N41" s="47" t="s">
        <v>222</v>
      </c>
      <c r="O41" s="47" t="s">
        <v>417</v>
      </c>
      <c r="P41" s="38"/>
      <c r="Q41" s="38"/>
      <c r="R41" s="47"/>
      <c r="S41" s="47"/>
      <c r="T41" s="47"/>
      <c r="U41" s="47"/>
      <c r="V41" s="54"/>
      <c r="W41" s="47"/>
      <c r="AE41" s="55"/>
      <c r="AF41" s="55"/>
      <c r="AG41" s="47"/>
      <c r="AH41" s="47"/>
      <c r="AJ41" s="47"/>
      <c r="AK41" s="47"/>
      <c r="AL41" s="47"/>
      <c r="AM41" s="56"/>
      <c r="AN41" s="47"/>
      <c r="AO41" s="28"/>
      <c r="AP41" s="28"/>
      <c r="AQ41" s="28"/>
      <c r="AR41" s="28"/>
      <c r="AS41" s="28"/>
      <c r="AT41" s="28"/>
      <c r="AU41" s="28"/>
      <c r="AV41" s="28"/>
      <c r="AW41" s="57"/>
      <c r="AX41" s="28"/>
    </row>
    <row r="42" spans="1:50" s="26" customFormat="1" ht="130.5" customHeight="1">
      <c r="A42" s="88" t="s">
        <v>418</v>
      </c>
      <c r="B42" s="51">
        <v>33600</v>
      </c>
      <c r="C42" s="47">
        <v>1</v>
      </c>
      <c r="D42" s="47" t="s">
        <v>88</v>
      </c>
      <c r="E42" s="52">
        <v>115125</v>
      </c>
      <c r="F42" s="47" t="s">
        <v>110</v>
      </c>
      <c r="G42" s="47" t="s">
        <v>140</v>
      </c>
      <c r="H42" s="47" t="s">
        <v>141</v>
      </c>
      <c r="I42" s="50" t="s">
        <v>416</v>
      </c>
      <c r="J42" s="27"/>
      <c r="K42" s="47">
        <v>2</v>
      </c>
      <c r="L42" s="27"/>
      <c r="M42" s="53"/>
      <c r="N42" s="47"/>
      <c r="O42" s="47" t="s">
        <v>419</v>
      </c>
      <c r="P42" s="38"/>
      <c r="Q42" s="38"/>
      <c r="R42" s="47"/>
      <c r="S42" s="47"/>
      <c r="T42" s="47"/>
      <c r="U42" s="47"/>
      <c r="V42" s="54"/>
      <c r="W42" s="47"/>
      <c r="AE42" s="55"/>
      <c r="AF42" s="55"/>
      <c r="AG42" s="47"/>
      <c r="AH42" s="47"/>
      <c r="AJ42" s="47"/>
      <c r="AK42" s="47"/>
      <c r="AL42" s="47"/>
      <c r="AM42" s="56"/>
      <c r="AN42" s="47"/>
      <c r="AO42" s="28"/>
      <c r="AP42" s="28"/>
      <c r="AQ42" s="28"/>
      <c r="AR42" s="28"/>
      <c r="AS42" s="28"/>
      <c r="AT42" s="28"/>
      <c r="AU42" s="28"/>
      <c r="AV42" s="28"/>
      <c r="AW42" s="57"/>
      <c r="AX42" s="28"/>
    </row>
    <row r="43" spans="1:17" s="49" customFormat="1" ht="96" customHeight="1">
      <c r="A43" s="88" t="s">
        <v>327</v>
      </c>
      <c r="B43" s="51">
        <v>18820</v>
      </c>
      <c r="C43" s="47">
        <v>1</v>
      </c>
      <c r="D43" s="47" t="s">
        <v>88</v>
      </c>
      <c r="E43" s="52">
        <v>70696.95360000001</v>
      </c>
      <c r="F43" s="47" t="s">
        <v>110</v>
      </c>
      <c r="G43" s="58" t="s">
        <v>122</v>
      </c>
      <c r="H43" s="58" t="s">
        <v>123</v>
      </c>
      <c r="I43" s="50" t="s">
        <v>92</v>
      </c>
      <c r="J43" s="48"/>
      <c r="K43" s="47">
        <v>2</v>
      </c>
      <c r="L43" s="48"/>
      <c r="M43" s="53"/>
      <c r="N43" s="47"/>
      <c r="O43" s="47"/>
      <c r="P43" s="38" t="s">
        <v>113</v>
      </c>
      <c r="Q43" s="38" t="s">
        <v>114</v>
      </c>
    </row>
    <row r="44" spans="1:17" s="49" customFormat="1" ht="96" customHeight="1">
      <c r="A44" s="88" t="s">
        <v>327</v>
      </c>
      <c r="B44" s="51">
        <v>18820</v>
      </c>
      <c r="C44" s="47">
        <v>1</v>
      </c>
      <c r="D44" s="47" t="s">
        <v>88</v>
      </c>
      <c r="E44" s="52">
        <v>70696.95360000001</v>
      </c>
      <c r="F44" s="47" t="s">
        <v>110</v>
      </c>
      <c r="G44" s="58" t="s">
        <v>122</v>
      </c>
      <c r="H44" s="58" t="s">
        <v>123</v>
      </c>
      <c r="I44" s="50" t="s">
        <v>92</v>
      </c>
      <c r="J44" s="48"/>
      <c r="K44" s="47">
        <v>2</v>
      </c>
      <c r="L44" s="48"/>
      <c r="M44" s="53"/>
      <c r="N44" s="47" t="s">
        <v>222</v>
      </c>
      <c r="O44" s="71" t="s">
        <v>420</v>
      </c>
      <c r="P44" s="38" t="s">
        <v>113</v>
      </c>
      <c r="Q44" s="38" t="s">
        <v>114</v>
      </c>
    </row>
    <row r="45" spans="1:17" s="49" customFormat="1" ht="105" customHeight="1">
      <c r="A45" s="88" t="s">
        <v>327</v>
      </c>
      <c r="B45" s="51">
        <v>18820</v>
      </c>
      <c r="C45" s="47">
        <v>1</v>
      </c>
      <c r="D45" s="47" t="s">
        <v>88</v>
      </c>
      <c r="E45" s="52">
        <v>70696.95360000001</v>
      </c>
      <c r="F45" s="47" t="s">
        <v>110</v>
      </c>
      <c r="G45" s="58" t="s">
        <v>111</v>
      </c>
      <c r="H45" s="58" t="s">
        <v>126</v>
      </c>
      <c r="I45" s="50" t="s">
        <v>92</v>
      </c>
      <c r="J45" s="48"/>
      <c r="K45" s="47">
        <v>2</v>
      </c>
      <c r="L45" s="48"/>
      <c r="M45" s="53"/>
      <c r="N45" s="47" t="s">
        <v>222</v>
      </c>
      <c r="O45" s="71" t="s">
        <v>421</v>
      </c>
      <c r="P45" s="38" t="s">
        <v>113</v>
      </c>
      <c r="Q45" s="38" t="s">
        <v>114</v>
      </c>
    </row>
    <row r="46" spans="1:17" s="49" customFormat="1" ht="84" customHeight="1">
      <c r="A46" s="88" t="s">
        <v>328</v>
      </c>
      <c r="B46" s="51">
        <v>3</v>
      </c>
      <c r="C46" s="47">
        <v>1</v>
      </c>
      <c r="D46" s="47" t="s">
        <v>88</v>
      </c>
      <c r="E46" s="52">
        <v>86528.16900000001</v>
      </c>
      <c r="F46" s="47" t="s">
        <v>110</v>
      </c>
      <c r="G46" s="47" t="s">
        <v>111</v>
      </c>
      <c r="H46" s="47" t="s">
        <v>126</v>
      </c>
      <c r="I46" s="50" t="s">
        <v>92</v>
      </c>
      <c r="J46" s="48"/>
      <c r="K46" s="47" t="s">
        <v>98</v>
      </c>
      <c r="L46" s="48"/>
      <c r="M46" s="53"/>
      <c r="N46" s="47"/>
      <c r="O46" s="47"/>
      <c r="P46" s="38" t="s">
        <v>113</v>
      </c>
      <c r="Q46" s="38" t="s">
        <v>114</v>
      </c>
    </row>
    <row r="47" spans="1:17" s="49" customFormat="1" ht="84" customHeight="1">
      <c r="A47" s="88" t="s">
        <v>329</v>
      </c>
      <c r="B47" s="51">
        <v>5</v>
      </c>
      <c r="C47" s="47">
        <v>1</v>
      </c>
      <c r="D47" s="47" t="s">
        <v>88</v>
      </c>
      <c r="E47" s="52">
        <v>88281.90738008435</v>
      </c>
      <c r="F47" s="47" t="s">
        <v>115</v>
      </c>
      <c r="G47" s="47" t="s">
        <v>311</v>
      </c>
      <c r="H47" s="47" t="s">
        <v>312</v>
      </c>
      <c r="I47" s="50" t="s">
        <v>92</v>
      </c>
      <c r="J47" s="48"/>
      <c r="K47" s="47" t="s">
        <v>98</v>
      </c>
      <c r="L47" s="48"/>
      <c r="M47" s="53"/>
      <c r="N47" s="47" t="s">
        <v>222</v>
      </c>
      <c r="O47" s="72" t="s">
        <v>422</v>
      </c>
      <c r="P47" s="38" t="s">
        <v>113</v>
      </c>
      <c r="Q47" s="38" t="s">
        <v>114</v>
      </c>
    </row>
    <row r="48" spans="1:17" s="49" customFormat="1" ht="75" customHeight="1">
      <c r="A48" s="88" t="s">
        <v>423</v>
      </c>
      <c r="B48" s="51">
        <v>5</v>
      </c>
      <c r="C48" s="47">
        <v>1</v>
      </c>
      <c r="D48" s="47" t="s">
        <v>88</v>
      </c>
      <c r="E48" s="52">
        <v>96330</v>
      </c>
      <c r="F48" s="47" t="s">
        <v>110</v>
      </c>
      <c r="G48" s="58" t="s">
        <v>122</v>
      </c>
      <c r="H48" s="58" t="s">
        <v>166</v>
      </c>
      <c r="I48" s="50" t="s">
        <v>92</v>
      </c>
      <c r="J48" s="48"/>
      <c r="K48" s="47" t="s">
        <v>98</v>
      </c>
      <c r="L48" s="48"/>
      <c r="M48" s="53"/>
      <c r="N48" s="47"/>
      <c r="O48" s="72"/>
      <c r="P48" s="38"/>
      <c r="Q48" s="38"/>
    </row>
    <row r="49" spans="1:17" s="49" customFormat="1" ht="75" customHeight="1">
      <c r="A49" s="88" t="s">
        <v>424</v>
      </c>
      <c r="B49" s="51">
        <v>5</v>
      </c>
      <c r="C49" s="47">
        <v>1</v>
      </c>
      <c r="D49" s="47" t="s">
        <v>88</v>
      </c>
      <c r="E49" s="52">
        <v>91734</v>
      </c>
      <c r="F49" s="47" t="s">
        <v>110</v>
      </c>
      <c r="G49" s="58" t="s">
        <v>122</v>
      </c>
      <c r="H49" s="58" t="s">
        <v>123</v>
      </c>
      <c r="I49" s="50" t="s">
        <v>92</v>
      </c>
      <c r="J49" s="48"/>
      <c r="K49" s="47"/>
      <c r="L49" s="48"/>
      <c r="M49" s="53"/>
      <c r="N49" s="47"/>
      <c r="O49" s="72"/>
      <c r="P49" s="38"/>
      <c r="Q49" s="38"/>
    </row>
    <row r="50" spans="1:17" s="49" customFormat="1" ht="75" customHeight="1">
      <c r="A50" s="88" t="s">
        <v>330</v>
      </c>
      <c r="B50" s="51">
        <v>4</v>
      </c>
      <c r="C50" s="47">
        <v>1</v>
      </c>
      <c r="D50" s="47" t="s">
        <v>88</v>
      </c>
      <c r="E50" s="52">
        <v>103604.01328290523</v>
      </c>
      <c r="F50" s="47" t="s">
        <v>115</v>
      </c>
      <c r="G50" s="47" t="s">
        <v>313</v>
      </c>
      <c r="H50" s="47" t="s">
        <v>314</v>
      </c>
      <c r="I50" s="50" t="s">
        <v>92</v>
      </c>
      <c r="J50" s="48"/>
      <c r="K50" s="47" t="s">
        <v>98</v>
      </c>
      <c r="L50" s="48"/>
      <c r="M50" s="53"/>
      <c r="N50" s="47"/>
      <c r="O50" s="47" t="s">
        <v>315</v>
      </c>
      <c r="P50" s="38" t="s">
        <v>113</v>
      </c>
      <c r="Q50" s="38" t="s">
        <v>114</v>
      </c>
    </row>
    <row r="51" spans="1:17" s="49" customFormat="1" ht="69" customHeight="1">
      <c r="A51" s="88" t="s">
        <v>331</v>
      </c>
      <c r="B51" s="51">
        <v>9720</v>
      </c>
      <c r="C51" s="47">
        <v>1</v>
      </c>
      <c r="D51" s="47" t="s">
        <v>146</v>
      </c>
      <c r="E51" s="52">
        <v>64273.37</v>
      </c>
      <c r="F51" s="47" t="s">
        <v>110</v>
      </c>
      <c r="G51" s="47" t="s">
        <v>316</v>
      </c>
      <c r="H51" s="47" t="s">
        <v>317</v>
      </c>
      <c r="I51" s="50" t="s">
        <v>92</v>
      </c>
      <c r="J51" s="48"/>
      <c r="K51" s="47" t="s">
        <v>164</v>
      </c>
      <c r="L51" s="48"/>
      <c r="M51" s="53"/>
      <c r="N51" s="47" t="s">
        <v>222</v>
      </c>
      <c r="O51" s="73" t="s">
        <v>425</v>
      </c>
      <c r="P51" s="38" t="s">
        <v>113</v>
      </c>
      <c r="Q51" s="38" t="s">
        <v>114</v>
      </c>
    </row>
    <row r="52" spans="1:17" s="49" customFormat="1" ht="69.75" customHeight="1">
      <c r="A52" s="88" t="s">
        <v>426</v>
      </c>
      <c r="B52" s="51">
        <v>4</v>
      </c>
      <c r="C52" s="47">
        <v>1</v>
      </c>
      <c r="D52" s="47" t="s">
        <v>146</v>
      </c>
      <c r="E52" s="52">
        <v>45654</v>
      </c>
      <c r="F52" s="47" t="s">
        <v>115</v>
      </c>
      <c r="G52" s="74" t="s">
        <v>428</v>
      </c>
      <c r="H52" s="74" t="s">
        <v>427</v>
      </c>
      <c r="I52" s="50" t="s">
        <v>92</v>
      </c>
      <c r="J52" s="48"/>
      <c r="K52" s="47">
        <v>2</v>
      </c>
      <c r="L52" s="48"/>
      <c r="M52" s="53"/>
      <c r="N52" s="47"/>
      <c r="O52" s="75" t="s">
        <v>429</v>
      </c>
      <c r="P52" s="38"/>
      <c r="Q52" s="38"/>
    </row>
    <row r="53" spans="1:17" s="49" customFormat="1" ht="84" customHeight="1">
      <c r="A53" s="88" t="s">
        <v>332</v>
      </c>
      <c r="B53" s="51">
        <v>5</v>
      </c>
      <c r="C53" s="47">
        <v>1</v>
      </c>
      <c r="D53" s="47" t="s">
        <v>88</v>
      </c>
      <c r="E53" s="52">
        <v>178237.06</v>
      </c>
      <c r="F53" s="47" t="s">
        <v>128</v>
      </c>
      <c r="G53" s="47" t="s">
        <v>205</v>
      </c>
      <c r="H53" s="47" t="s">
        <v>206</v>
      </c>
      <c r="I53" s="50" t="s">
        <v>207</v>
      </c>
      <c r="J53" s="48"/>
      <c r="K53" s="47" t="s">
        <v>221</v>
      </c>
      <c r="L53" s="48"/>
      <c r="M53" s="53"/>
      <c r="N53" s="47" t="s">
        <v>222</v>
      </c>
      <c r="O53" s="47" t="s">
        <v>430</v>
      </c>
      <c r="P53" s="38" t="s">
        <v>113</v>
      </c>
      <c r="Q53" s="38" t="s">
        <v>114</v>
      </c>
    </row>
    <row r="54" spans="1:17" s="49" customFormat="1" ht="84" customHeight="1">
      <c r="A54" s="88" t="s">
        <v>333</v>
      </c>
      <c r="B54" s="51">
        <v>4</v>
      </c>
      <c r="C54" s="47">
        <v>1</v>
      </c>
      <c r="D54" s="47" t="s">
        <v>88</v>
      </c>
      <c r="E54" s="52">
        <v>154239.99</v>
      </c>
      <c r="F54" s="47" t="s">
        <v>128</v>
      </c>
      <c r="G54" s="47" t="s">
        <v>205</v>
      </c>
      <c r="H54" s="47" t="s">
        <v>206</v>
      </c>
      <c r="I54" s="50" t="s">
        <v>207</v>
      </c>
      <c r="J54" s="48"/>
      <c r="K54" s="47" t="s">
        <v>221</v>
      </c>
      <c r="L54" s="48"/>
      <c r="M54" s="53"/>
      <c r="N54" s="47"/>
      <c r="O54" s="47" t="s">
        <v>431</v>
      </c>
      <c r="P54" s="38" t="s">
        <v>113</v>
      </c>
      <c r="Q54" s="38" t="s">
        <v>114</v>
      </c>
    </row>
    <row r="55" spans="1:17" s="49" customFormat="1" ht="90" customHeight="1">
      <c r="A55" s="88" t="s">
        <v>333</v>
      </c>
      <c r="B55" s="51">
        <v>4</v>
      </c>
      <c r="C55" s="47">
        <v>1</v>
      </c>
      <c r="D55" s="47" t="s">
        <v>88</v>
      </c>
      <c r="E55" s="52">
        <v>154239.99</v>
      </c>
      <c r="F55" s="47" t="s">
        <v>128</v>
      </c>
      <c r="G55" s="47" t="s">
        <v>205</v>
      </c>
      <c r="H55" s="47" t="s">
        <v>206</v>
      </c>
      <c r="I55" s="50" t="s">
        <v>207</v>
      </c>
      <c r="J55" s="48"/>
      <c r="K55" s="47" t="s">
        <v>221</v>
      </c>
      <c r="L55" s="48"/>
      <c r="M55" s="53"/>
      <c r="N55" s="47"/>
      <c r="O55" s="47"/>
      <c r="P55" s="38" t="s">
        <v>113</v>
      </c>
      <c r="Q55" s="38" t="s">
        <v>114</v>
      </c>
    </row>
    <row r="56" spans="1:17" s="49" customFormat="1" ht="90" customHeight="1">
      <c r="A56" s="88" t="s">
        <v>432</v>
      </c>
      <c r="B56" s="51">
        <v>10300</v>
      </c>
      <c r="C56" s="47">
        <v>1</v>
      </c>
      <c r="D56" s="47" t="s">
        <v>88</v>
      </c>
      <c r="E56" s="52">
        <v>40074</v>
      </c>
      <c r="F56" s="47" t="s">
        <v>110</v>
      </c>
      <c r="G56" s="47" t="s">
        <v>111</v>
      </c>
      <c r="H56" s="58" t="s">
        <v>433</v>
      </c>
      <c r="I56" s="50" t="s">
        <v>92</v>
      </c>
      <c r="J56" s="48"/>
      <c r="K56" s="47">
        <v>2</v>
      </c>
      <c r="L56" s="48"/>
      <c r="M56" s="53"/>
      <c r="N56" s="47"/>
      <c r="O56" s="47"/>
      <c r="P56" s="38"/>
      <c r="Q56" s="38"/>
    </row>
    <row r="57" spans="1:17" s="49" customFormat="1" ht="90" customHeight="1">
      <c r="A57" s="88" t="s">
        <v>334</v>
      </c>
      <c r="B57" s="51">
        <v>4</v>
      </c>
      <c r="C57" s="47">
        <v>1</v>
      </c>
      <c r="D57" s="47" t="s">
        <v>88</v>
      </c>
      <c r="E57" s="52">
        <v>62094.980562136705</v>
      </c>
      <c r="F57" s="47" t="s">
        <v>115</v>
      </c>
      <c r="G57" s="47" t="s">
        <v>209</v>
      </c>
      <c r="H57" s="47" t="s">
        <v>208</v>
      </c>
      <c r="I57" s="50" t="s">
        <v>92</v>
      </c>
      <c r="J57" s="48"/>
      <c r="K57" s="47" t="s">
        <v>103</v>
      </c>
      <c r="L57" s="48"/>
      <c r="M57" s="53"/>
      <c r="N57" s="47"/>
      <c r="O57" s="76" t="s">
        <v>434</v>
      </c>
      <c r="P57" s="38" t="s">
        <v>113</v>
      </c>
      <c r="Q57" s="38" t="s">
        <v>114</v>
      </c>
    </row>
    <row r="58" spans="1:17" s="49" customFormat="1" ht="90" customHeight="1">
      <c r="A58" s="88" t="s">
        <v>334</v>
      </c>
      <c r="B58" s="51">
        <v>4</v>
      </c>
      <c r="C58" s="47">
        <v>1</v>
      </c>
      <c r="D58" s="47" t="s">
        <v>146</v>
      </c>
      <c r="E58" s="52">
        <v>62094.980562136705</v>
      </c>
      <c r="F58" s="47" t="s">
        <v>115</v>
      </c>
      <c r="G58" s="47" t="s">
        <v>120</v>
      </c>
      <c r="H58" s="47" t="s">
        <v>121</v>
      </c>
      <c r="I58" s="50" t="s">
        <v>92</v>
      </c>
      <c r="J58" s="48"/>
      <c r="K58" s="47" t="s">
        <v>163</v>
      </c>
      <c r="L58" s="48"/>
      <c r="M58" s="53"/>
      <c r="N58" s="47" t="s">
        <v>222</v>
      </c>
      <c r="O58" s="47" t="s">
        <v>210</v>
      </c>
      <c r="P58" s="38" t="s">
        <v>113</v>
      </c>
      <c r="Q58" s="38" t="s">
        <v>114</v>
      </c>
    </row>
    <row r="59" spans="1:17" s="49" customFormat="1" ht="90" customHeight="1">
      <c r="A59" s="88" t="s">
        <v>334</v>
      </c>
      <c r="B59" s="51">
        <v>4</v>
      </c>
      <c r="C59" s="47">
        <v>1</v>
      </c>
      <c r="D59" s="47" t="s">
        <v>146</v>
      </c>
      <c r="E59" s="52">
        <v>62094.980562136705</v>
      </c>
      <c r="F59" s="47" t="s">
        <v>115</v>
      </c>
      <c r="G59" s="47" t="s">
        <v>120</v>
      </c>
      <c r="H59" s="47" t="s">
        <v>121</v>
      </c>
      <c r="I59" s="50" t="s">
        <v>92</v>
      </c>
      <c r="J59" s="48"/>
      <c r="K59" s="47" t="s">
        <v>163</v>
      </c>
      <c r="L59" s="48"/>
      <c r="M59" s="53"/>
      <c r="N59" s="47"/>
      <c r="O59" s="47"/>
      <c r="P59" s="38" t="s">
        <v>113</v>
      </c>
      <c r="Q59" s="38" t="s">
        <v>114</v>
      </c>
    </row>
    <row r="60" spans="1:17" s="49" customFormat="1" ht="93" customHeight="1">
      <c r="A60" s="88" t="s">
        <v>335</v>
      </c>
      <c r="B60" s="51">
        <v>5</v>
      </c>
      <c r="C60" s="47">
        <v>1</v>
      </c>
      <c r="D60" s="47" t="s">
        <v>146</v>
      </c>
      <c r="E60" s="52">
        <v>72627.104</v>
      </c>
      <c r="F60" s="47" t="s">
        <v>128</v>
      </c>
      <c r="G60" s="47" t="s">
        <v>211</v>
      </c>
      <c r="H60" s="47" t="s">
        <v>131</v>
      </c>
      <c r="I60" s="50" t="s">
        <v>92</v>
      </c>
      <c r="J60" s="48"/>
      <c r="K60" s="47" t="s">
        <v>98</v>
      </c>
      <c r="L60" s="48"/>
      <c r="M60" s="53"/>
      <c r="N60" s="47"/>
      <c r="O60" s="76" t="s">
        <v>435</v>
      </c>
      <c r="P60" s="38" t="s">
        <v>113</v>
      </c>
      <c r="Q60" s="38" t="s">
        <v>114</v>
      </c>
    </row>
    <row r="61" spans="1:17" s="49" customFormat="1" ht="93" customHeight="1">
      <c r="A61" s="88" t="s">
        <v>335</v>
      </c>
      <c r="B61" s="51">
        <v>5</v>
      </c>
      <c r="C61" s="47">
        <v>1</v>
      </c>
      <c r="D61" s="47" t="s">
        <v>146</v>
      </c>
      <c r="E61" s="52">
        <v>72627.104</v>
      </c>
      <c r="F61" s="47" t="s">
        <v>128</v>
      </c>
      <c r="G61" s="47" t="s">
        <v>211</v>
      </c>
      <c r="H61" s="47" t="s">
        <v>131</v>
      </c>
      <c r="I61" s="50" t="s">
        <v>92</v>
      </c>
      <c r="J61" s="48"/>
      <c r="K61" s="47" t="s">
        <v>98</v>
      </c>
      <c r="L61" s="48"/>
      <c r="M61" s="53"/>
      <c r="N61" s="47"/>
      <c r="O61" s="76"/>
      <c r="P61" s="38" t="s">
        <v>113</v>
      </c>
      <c r="Q61" s="38" t="s">
        <v>114</v>
      </c>
    </row>
    <row r="62" spans="1:17" s="49" customFormat="1" ht="93" customHeight="1">
      <c r="A62" s="88" t="s">
        <v>335</v>
      </c>
      <c r="B62" s="51">
        <v>4</v>
      </c>
      <c r="C62" s="47">
        <v>1</v>
      </c>
      <c r="D62" s="47" t="s">
        <v>146</v>
      </c>
      <c r="E62" s="52">
        <v>62889.00200000001</v>
      </c>
      <c r="F62" s="47" t="s">
        <v>128</v>
      </c>
      <c r="G62" s="47" t="s">
        <v>211</v>
      </c>
      <c r="H62" s="47" t="s">
        <v>131</v>
      </c>
      <c r="I62" s="50" t="s">
        <v>92</v>
      </c>
      <c r="J62" s="48"/>
      <c r="K62" s="47" t="s">
        <v>98</v>
      </c>
      <c r="L62" s="48"/>
      <c r="M62" s="53"/>
      <c r="N62" s="47"/>
      <c r="O62" s="47"/>
      <c r="P62" s="38" t="s">
        <v>113</v>
      </c>
      <c r="Q62" s="38" t="s">
        <v>114</v>
      </c>
    </row>
    <row r="63" spans="1:17" s="49" customFormat="1" ht="75.75" customHeight="1">
      <c r="A63" s="88" t="s">
        <v>336</v>
      </c>
      <c r="B63" s="51">
        <v>6</v>
      </c>
      <c r="C63" s="47">
        <v>1</v>
      </c>
      <c r="D63" s="47" t="s">
        <v>88</v>
      </c>
      <c r="E63" s="52">
        <v>178285.78579369202</v>
      </c>
      <c r="F63" s="47" t="s">
        <v>110</v>
      </c>
      <c r="G63" s="47" t="s">
        <v>122</v>
      </c>
      <c r="H63" s="47" t="s">
        <v>212</v>
      </c>
      <c r="I63" s="50" t="s">
        <v>92</v>
      </c>
      <c r="J63" s="48"/>
      <c r="K63" s="47" t="s">
        <v>221</v>
      </c>
      <c r="L63" s="48"/>
      <c r="M63" s="53"/>
      <c r="N63" s="47"/>
      <c r="O63" s="47"/>
      <c r="P63" s="38" t="s">
        <v>113</v>
      </c>
      <c r="Q63" s="38" t="s">
        <v>114</v>
      </c>
    </row>
    <row r="64" spans="1:17" s="49" customFormat="1" ht="75.75" customHeight="1">
      <c r="A64" s="88" t="s">
        <v>337</v>
      </c>
      <c r="B64" s="51">
        <v>6</v>
      </c>
      <c r="C64" s="47">
        <v>1</v>
      </c>
      <c r="D64" s="47" t="s">
        <v>88</v>
      </c>
      <c r="E64" s="52">
        <v>132429.25</v>
      </c>
      <c r="F64" s="47" t="s">
        <v>110</v>
      </c>
      <c r="G64" s="47" t="s">
        <v>111</v>
      </c>
      <c r="H64" s="47" t="s">
        <v>112</v>
      </c>
      <c r="I64" s="50" t="s">
        <v>92</v>
      </c>
      <c r="J64" s="48"/>
      <c r="K64" s="47" t="s">
        <v>98</v>
      </c>
      <c r="L64" s="48"/>
      <c r="M64" s="53"/>
      <c r="N64" s="47"/>
      <c r="O64" s="47"/>
      <c r="P64" s="38" t="s">
        <v>113</v>
      </c>
      <c r="Q64" s="38" t="s">
        <v>114</v>
      </c>
    </row>
    <row r="65" spans="1:17" s="49" customFormat="1" ht="75.75" customHeight="1">
      <c r="A65" s="88" t="s">
        <v>337</v>
      </c>
      <c r="B65" s="51">
        <v>4</v>
      </c>
      <c r="C65" s="47">
        <v>1</v>
      </c>
      <c r="D65" s="47" t="s">
        <v>88</v>
      </c>
      <c r="E65" s="52">
        <v>90390.57</v>
      </c>
      <c r="F65" s="47" t="s">
        <v>110</v>
      </c>
      <c r="G65" s="47" t="s">
        <v>111</v>
      </c>
      <c r="H65" s="47" t="s">
        <v>112</v>
      </c>
      <c r="I65" s="50" t="s">
        <v>92</v>
      </c>
      <c r="J65" s="48"/>
      <c r="K65" s="47" t="s">
        <v>98</v>
      </c>
      <c r="L65" s="48"/>
      <c r="M65" s="53"/>
      <c r="N65" s="47"/>
      <c r="O65" s="47" t="s">
        <v>319</v>
      </c>
      <c r="P65" s="38" t="s">
        <v>113</v>
      </c>
      <c r="Q65" s="38" t="s">
        <v>114</v>
      </c>
    </row>
    <row r="66" spans="1:17" s="49" customFormat="1" ht="73.5" customHeight="1">
      <c r="A66" s="88" t="s">
        <v>436</v>
      </c>
      <c r="B66" s="51">
        <v>3</v>
      </c>
      <c r="C66" s="47">
        <v>1</v>
      </c>
      <c r="D66" s="47" t="s">
        <v>88</v>
      </c>
      <c r="E66" s="52">
        <v>90191</v>
      </c>
      <c r="F66" s="47" t="s">
        <v>115</v>
      </c>
      <c r="G66" s="77" t="s">
        <v>118</v>
      </c>
      <c r="H66" s="47" t="s">
        <v>119</v>
      </c>
      <c r="I66" s="50" t="s">
        <v>92</v>
      </c>
      <c r="J66" s="48"/>
      <c r="K66" s="47" t="s">
        <v>98</v>
      </c>
      <c r="L66" s="48"/>
      <c r="M66" s="53"/>
      <c r="N66" s="47"/>
      <c r="O66" s="47"/>
      <c r="P66" s="38"/>
      <c r="Q66" s="38"/>
    </row>
    <row r="67" spans="1:17" s="49" customFormat="1" ht="73.5" customHeight="1">
      <c r="A67" s="88" t="s">
        <v>338</v>
      </c>
      <c r="B67" s="51">
        <v>5</v>
      </c>
      <c r="C67" s="47">
        <v>1</v>
      </c>
      <c r="D67" s="47" t="s">
        <v>88</v>
      </c>
      <c r="E67" s="52">
        <v>173013.8032711247</v>
      </c>
      <c r="F67" s="47" t="s">
        <v>115</v>
      </c>
      <c r="G67" s="47" t="s">
        <v>116</v>
      </c>
      <c r="H67" s="47" t="s">
        <v>117</v>
      </c>
      <c r="I67" s="50" t="s">
        <v>92</v>
      </c>
      <c r="J67" s="48"/>
      <c r="K67" s="47">
        <v>2</v>
      </c>
      <c r="L67" s="48"/>
      <c r="M67" s="53"/>
      <c r="N67" s="47" t="s">
        <v>222</v>
      </c>
      <c r="O67" s="76" t="s">
        <v>437</v>
      </c>
      <c r="P67" s="38" t="s">
        <v>113</v>
      </c>
      <c r="Q67" s="38" t="s">
        <v>114</v>
      </c>
    </row>
    <row r="68" spans="1:17" s="49" customFormat="1" ht="63.75" customHeight="1">
      <c r="A68" s="88" t="s">
        <v>338</v>
      </c>
      <c r="B68" s="51">
        <v>5</v>
      </c>
      <c r="C68" s="47">
        <v>1</v>
      </c>
      <c r="D68" s="47" t="s">
        <v>88</v>
      </c>
      <c r="E68" s="52">
        <v>88205.564394675</v>
      </c>
      <c r="F68" s="47" t="s">
        <v>115</v>
      </c>
      <c r="G68" s="47" t="s">
        <v>116</v>
      </c>
      <c r="H68" s="47" t="s">
        <v>121</v>
      </c>
      <c r="I68" s="50" t="s">
        <v>92</v>
      </c>
      <c r="J68" s="48"/>
      <c r="K68" s="47">
        <v>2</v>
      </c>
      <c r="L68" s="48"/>
      <c r="M68" s="53"/>
      <c r="N68" s="47"/>
      <c r="O68" s="47"/>
      <c r="P68" s="38" t="s">
        <v>113</v>
      </c>
      <c r="Q68" s="38" t="s">
        <v>114</v>
      </c>
    </row>
    <row r="69" spans="1:17" s="49" customFormat="1" ht="63.75" customHeight="1">
      <c r="A69" s="88" t="s">
        <v>338</v>
      </c>
      <c r="B69" s="51">
        <v>5</v>
      </c>
      <c r="C69" s="47">
        <v>1</v>
      </c>
      <c r="D69" s="47" t="s">
        <v>88</v>
      </c>
      <c r="E69" s="52">
        <v>108429.84023088266</v>
      </c>
      <c r="F69" s="47" t="s">
        <v>115</v>
      </c>
      <c r="G69" s="47" t="s">
        <v>153</v>
      </c>
      <c r="H69" s="47" t="s">
        <v>154</v>
      </c>
      <c r="I69" s="50" t="s">
        <v>92</v>
      </c>
      <c r="J69" s="48"/>
      <c r="K69" s="47">
        <v>2</v>
      </c>
      <c r="L69" s="48"/>
      <c r="M69" s="53"/>
      <c r="N69" s="47"/>
      <c r="O69" s="76" t="s">
        <v>438</v>
      </c>
      <c r="P69" s="38" t="s">
        <v>113</v>
      </c>
      <c r="Q69" s="38" t="s">
        <v>114</v>
      </c>
    </row>
    <row r="70" spans="1:17" s="49" customFormat="1" ht="90.75" customHeight="1">
      <c r="A70" s="88" t="s">
        <v>338</v>
      </c>
      <c r="B70" s="51">
        <v>5</v>
      </c>
      <c r="C70" s="47">
        <v>1</v>
      </c>
      <c r="D70" s="47" t="s">
        <v>88</v>
      </c>
      <c r="E70" s="52">
        <v>108429.84023088266</v>
      </c>
      <c r="F70" s="47" t="s">
        <v>115</v>
      </c>
      <c r="G70" s="47" t="s">
        <v>153</v>
      </c>
      <c r="H70" s="47" t="s">
        <v>154</v>
      </c>
      <c r="I70" s="50" t="s">
        <v>92</v>
      </c>
      <c r="J70" s="48"/>
      <c r="K70" s="47">
        <v>2</v>
      </c>
      <c r="L70" s="48"/>
      <c r="M70" s="53"/>
      <c r="N70" s="47"/>
      <c r="O70" s="78" t="s">
        <v>439</v>
      </c>
      <c r="P70" s="38" t="s">
        <v>113</v>
      </c>
      <c r="Q70" s="38" t="s">
        <v>114</v>
      </c>
    </row>
    <row r="71" spans="1:17" s="49" customFormat="1" ht="74.25" customHeight="1">
      <c r="A71" s="88" t="s">
        <v>339</v>
      </c>
      <c r="B71" s="51">
        <v>4</v>
      </c>
      <c r="C71" s="47">
        <v>1</v>
      </c>
      <c r="D71" s="47" t="s">
        <v>88</v>
      </c>
      <c r="E71" s="52">
        <v>90883.77</v>
      </c>
      <c r="F71" s="47" t="s">
        <v>110</v>
      </c>
      <c r="G71" s="47" t="s">
        <v>166</v>
      </c>
      <c r="H71" s="47" t="s">
        <v>213</v>
      </c>
      <c r="I71" s="50" t="s">
        <v>92</v>
      </c>
      <c r="J71" s="48"/>
      <c r="K71" s="47" t="s">
        <v>221</v>
      </c>
      <c r="L71" s="48"/>
      <c r="M71" s="53"/>
      <c r="N71" s="47"/>
      <c r="O71" s="47"/>
      <c r="P71" s="38" t="s">
        <v>113</v>
      </c>
      <c r="Q71" s="38" t="s">
        <v>114</v>
      </c>
    </row>
    <row r="72" spans="1:17" s="49" customFormat="1" ht="90.75" customHeight="1">
      <c r="A72" s="88" t="s">
        <v>340</v>
      </c>
      <c r="B72" s="51">
        <v>2</v>
      </c>
      <c r="C72" s="47">
        <v>1</v>
      </c>
      <c r="D72" s="47" t="s">
        <v>146</v>
      </c>
      <c r="E72" s="52">
        <v>54136.186</v>
      </c>
      <c r="F72" s="47" t="s">
        <v>110</v>
      </c>
      <c r="G72" s="47" t="s">
        <v>166</v>
      </c>
      <c r="H72" s="47" t="s">
        <v>213</v>
      </c>
      <c r="I72" s="50" t="s">
        <v>92</v>
      </c>
      <c r="J72" s="48"/>
      <c r="K72" s="47" t="s">
        <v>93</v>
      </c>
      <c r="L72" s="48"/>
      <c r="M72" s="53"/>
      <c r="N72" s="47" t="s">
        <v>222</v>
      </c>
      <c r="O72" s="47" t="s">
        <v>318</v>
      </c>
      <c r="P72" s="38" t="s">
        <v>113</v>
      </c>
      <c r="Q72" s="38" t="s">
        <v>114</v>
      </c>
    </row>
    <row r="73" spans="1:17" s="49" customFormat="1" ht="71.25" customHeight="1">
      <c r="A73" s="88" t="s">
        <v>341</v>
      </c>
      <c r="B73" s="51">
        <v>3</v>
      </c>
      <c r="C73" s="47">
        <v>1</v>
      </c>
      <c r="D73" s="47" t="s">
        <v>88</v>
      </c>
      <c r="E73" s="52">
        <v>88281.90738008435</v>
      </c>
      <c r="F73" s="47" t="s">
        <v>115</v>
      </c>
      <c r="G73" s="47" t="s">
        <v>155</v>
      </c>
      <c r="H73" s="47" t="s">
        <v>156</v>
      </c>
      <c r="I73" s="50" t="s">
        <v>92</v>
      </c>
      <c r="J73" s="48"/>
      <c r="K73" s="47" t="s">
        <v>98</v>
      </c>
      <c r="L73" s="48"/>
      <c r="M73" s="53"/>
      <c r="N73" s="47" t="s">
        <v>222</v>
      </c>
      <c r="O73" s="76" t="s">
        <v>440</v>
      </c>
      <c r="P73" s="38" t="s">
        <v>113</v>
      </c>
      <c r="Q73" s="38" t="s">
        <v>114</v>
      </c>
    </row>
    <row r="74" spans="1:17" s="49" customFormat="1" ht="71.25" customHeight="1">
      <c r="A74" s="88" t="s">
        <v>341</v>
      </c>
      <c r="B74" s="51">
        <v>3</v>
      </c>
      <c r="C74" s="47">
        <v>1</v>
      </c>
      <c r="D74" s="47" t="s">
        <v>88</v>
      </c>
      <c r="E74" s="52">
        <v>88281.90738008435</v>
      </c>
      <c r="F74" s="47" t="s">
        <v>115</v>
      </c>
      <c r="G74" s="47" t="s">
        <v>155</v>
      </c>
      <c r="H74" s="47" t="s">
        <v>156</v>
      </c>
      <c r="I74" s="50" t="s">
        <v>92</v>
      </c>
      <c r="J74" s="48"/>
      <c r="K74" s="47" t="s">
        <v>98</v>
      </c>
      <c r="L74" s="48"/>
      <c r="M74" s="53"/>
      <c r="N74" s="47"/>
      <c r="O74" s="76"/>
      <c r="P74" s="38" t="s">
        <v>113</v>
      </c>
      <c r="Q74" s="38" t="s">
        <v>114</v>
      </c>
    </row>
    <row r="75" spans="1:17" s="49" customFormat="1" ht="71.25" customHeight="1">
      <c r="A75" s="88" t="s">
        <v>342</v>
      </c>
      <c r="B75" s="51">
        <v>3</v>
      </c>
      <c r="C75" s="47">
        <v>1</v>
      </c>
      <c r="D75" s="47" t="s">
        <v>88</v>
      </c>
      <c r="E75" s="52">
        <v>63255.955980423045</v>
      </c>
      <c r="F75" s="47" t="s">
        <v>110</v>
      </c>
      <c r="G75" s="47" t="s">
        <v>159</v>
      </c>
      <c r="H75" s="47" t="s">
        <v>214</v>
      </c>
      <c r="I75" s="50" t="s">
        <v>92</v>
      </c>
      <c r="J75" s="48"/>
      <c r="K75" s="47"/>
      <c r="L75" s="48"/>
      <c r="M75" s="53"/>
      <c r="N75" s="47"/>
      <c r="O75" s="47"/>
      <c r="P75" s="38" t="s">
        <v>113</v>
      </c>
      <c r="Q75" s="38" t="s">
        <v>114</v>
      </c>
    </row>
    <row r="76" spans="1:17" s="49" customFormat="1" ht="71.25" customHeight="1">
      <c r="A76" s="88" t="s">
        <v>342</v>
      </c>
      <c r="B76" s="51">
        <v>3</v>
      </c>
      <c r="C76" s="47">
        <v>1</v>
      </c>
      <c r="D76" s="47" t="s">
        <v>88</v>
      </c>
      <c r="E76" s="52">
        <v>81949.959</v>
      </c>
      <c r="F76" s="47" t="s">
        <v>115</v>
      </c>
      <c r="G76" s="47" t="s">
        <v>118</v>
      </c>
      <c r="H76" s="47" t="s">
        <v>119</v>
      </c>
      <c r="I76" s="50" t="s">
        <v>92</v>
      </c>
      <c r="J76" s="48"/>
      <c r="K76" s="47" t="s">
        <v>98</v>
      </c>
      <c r="L76" s="48"/>
      <c r="M76" s="53"/>
      <c r="N76" s="47"/>
      <c r="O76" s="47"/>
      <c r="P76" s="38" t="s">
        <v>113</v>
      </c>
      <c r="Q76" s="38" t="s">
        <v>114</v>
      </c>
    </row>
    <row r="77" spans="1:17" s="49" customFormat="1" ht="91.5" customHeight="1">
      <c r="A77" s="88" t="s">
        <v>343</v>
      </c>
      <c r="B77" s="51">
        <v>4</v>
      </c>
      <c r="C77" s="47">
        <v>1</v>
      </c>
      <c r="D77" s="47" t="s">
        <v>88</v>
      </c>
      <c r="E77" s="52">
        <v>82407.78</v>
      </c>
      <c r="F77" s="47" t="s">
        <v>128</v>
      </c>
      <c r="G77" s="47" t="s">
        <v>320</v>
      </c>
      <c r="H77" s="47" t="s">
        <v>321</v>
      </c>
      <c r="I77" s="50" t="s">
        <v>92</v>
      </c>
      <c r="J77" s="48"/>
      <c r="K77" s="47" t="s">
        <v>103</v>
      </c>
      <c r="L77" s="48"/>
      <c r="M77" s="53"/>
      <c r="N77" s="47"/>
      <c r="O77" s="47"/>
      <c r="P77" s="38" t="s">
        <v>113</v>
      </c>
      <c r="Q77" s="38" t="s">
        <v>114</v>
      </c>
    </row>
    <row r="78" spans="1:17" s="49" customFormat="1" ht="91.5" customHeight="1">
      <c r="A78" s="88" t="s">
        <v>343</v>
      </c>
      <c r="B78" s="51">
        <v>4</v>
      </c>
      <c r="C78" s="47">
        <v>1</v>
      </c>
      <c r="D78" s="47" t="s">
        <v>88</v>
      </c>
      <c r="E78" s="52">
        <v>82407.78</v>
      </c>
      <c r="F78" s="47" t="s">
        <v>128</v>
      </c>
      <c r="G78" s="47" t="s">
        <v>320</v>
      </c>
      <c r="H78" s="47" t="s">
        <v>321</v>
      </c>
      <c r="I78" s="50" t="s">
        <v>92</v>
      </c>
      <c r="J78" s="48"/>
      <c r="K78" s="47" t="s">
        <v>103</v>
      </c>
      <c r="L78" s="48"/>
      <c r="M78" s="53"/>
      <c r="N78" s="47"/>
      <c r="O78" s="47"/>
      <c r="P78" s="38" t="s">
        <v>113</v>
      </c>
      <c r="Q78" s="38" t="s">
        <v>114</v>
      </c>
    </row>
    <row r="79" spans="1:17" s="49" customFormat="1" ht="91.5" customHeight="1">
      <c r="A79" s="88" t="s">
        <v>343</v>
      </c>
      <c r="B79" s="51">
        <v>4</v>
      </c>
      <c r="C79" s="47">
        <v>1</v>
      </c>
      <c r="D79" s="47" t="s">
        <v>88</v>
      </c>
      <c r="E79" s="52">
        <v>82407.78</v>
      </c>
      <c r="F79" s="47" t="s">
        <v>128</v>
      </c>
      <c r="G79" s="47" t="s">
        <v>320</v>
      </c>
      <c r="H79" s="47" t="s">
        <v>321</v>
      </c>
      <c r="I79" s="50" t="s">
        <v>92</v>
      </c>
      <c r="J79" s="48"/>
      <c r="K79" s="47" t="s">
        <v>103</v>
      </c>
      <c r="L79" s="48"/>
      <c r="M79" s="53"/>
      <c r="N79" s="47"/>
      <c r="O79" s="47"/>
      <c r="P79" s="38" t="s">
        <v>113</v>
      </c>
      <c r="Q79" s="38" t="s">
        <v>114</v>
      </c>
    </row>
    <row r="80" spans="1:17" s="49" customFormat="1" ht="91.5" customHeight="1">
      <c r="A80" s="88" t="s">
        <v>343</v>
      </c>
      <c r="B80" s="51">
        <v>4</v>
      </c>
      <c r="C80" s="47">
        <v>1</v>
      </c>
      <c r="D80" s="47" t="s">
        <v>88</v>
      </c>
      <c r="E80" s="52">
        <v>82407.78</v>
      </c>
      <c r="F80" s="47" t="s">
        <v>128</v>
      </c>
      <c r="G80" s="47" t="s">
        <v>320</v>
      </c>
      <c r="H80" s="47" t="s">
        <v>321</v>
      </c>
      <c r="I80" s="50" t="s">
        <v>92</v>
      </c>
      <c r="J80" s="48"/>
      <c r="K80" s="47" t="s">
        <v>103</v>
      </c>
      <c r="L80" s="48"/>
      <c r="M80" s="53"/>
      <c r="N80" s="47"/>
      <c r="O80" s="47"/>
      <c r="P80" s="38" t="s">
        <v>113</v>
      </c>
      <c r="Q80" s="38" t="s">
        <v>114</v>
      </c>
    </row>
    <row r="81" spans="1:17" s="49" customFormat="1" ht="69" customHeight="1">
      <c r="A81" s="88" t="s">
        <v>344</v>
      </c>
      <c r="B81" s="51">
        <v>5</v>
      </c>
      <c r="C81" s="47">
        <v>1</v>
      </c>
      <c r="D81" s="47" t="s">
        <v>88</v>
      </c>
      <c r="E81" s="52">
        <v>95085.90000000001</v>
      </c>
      <c r="F81" s="47" t="s">
        <v>110</v>
      </c>
      <c r="G81" s="47" t="s">
        <v>122</v>
      </c>
      <c r="H81" s="47" t="s">
        <v>123</v>
      </c>
      <c r="I81" s="50" t="s">
        <v>92</v>
      </c>
      <c r="J81" s="48"/>
      <c r="K81" s="47" t="s">
        <v>98</v>
      </c>
      <c r="L81" s="48"/>
      <c r="M81" s="53"/>
      <c r="N81" s="47" t="s">
        <v>222</v>
      </c>
      <c r="O81" s="79" t="s">
        <v>441</v>
      </c>
      <c r="P81" s="38" t="s">
        <v>113</v>
      </c>
      <c r="Q81" s="38" t="s">
        <v>114</v>
      </c>
    </row>
    <row r="82" spans="1:17" s="49" customFormat="1" ht="69" customHeight="1">
      <c r="A82" s="88" t="s">
        <v>345</v>
      </c>
      <c r="B82" s="51">
        <v>4</v>
      </c>
      <c r="C82" s="47">
        <v>1</v>
      </c>
      <c r="D82" s="47" t="s">
        <v>88</v>
      </c>
      <c r="E82" s="52">
        <v>90217.35196601402</v>
      </c>
      <c r="F82" s="47" t="s">
        <v>115</v>
      </c>
      <c r="G82" s="47" t="s">
        <v>161</v>
      </c>
      <c r="H82" s="47" t="s">
        <v>162</v>
      </c>
      <c r="I82" s="50" t="s">
        <v>92</v>
      </c>
      <c r="J82" s="48"/>
      <c r="K82" s="47" t="s">
        <v>98</v>
      </c>
      <c r="L82" s="48"/>
      <c r="M82" s="53"/>
      <c r="N82" s="47"/>
      <c r="O82" s="47"/>
      <c r="P82" s="38" t="s">
        <v>113</v>
      </c>
      <c r="Q82" s="38" t="s">
        <v>114</v>
      </c>
    </row>
    <row r="83" spans="1:17" s="49" customFormat="1" ht="78.75" customHeight="1">
      <c r="A83" s="88" t="s">
        <v>477</v>
      </c>
      <c r="B83" s="51">
        <v>4</v>
      </c>
      <c r="C83" s="47">
        <v>1</v>
      </c>
      <c r="D83" s="47" t="s">
        <v>88</v>
      </c>
      <c r="E83" s="52">
        <v>79721.58580783177</v>
      </c>
      <c r="F83" s="47" t="s">
        <v>115</v>
      </c>
      <c r="G83" s="47" t="s">
        <v>365</v>
      </c>
      <c r="H83" s="47" t="s">
        <v>366</v>
      </c>
      <c r="I83" s="50" t="s">
        <v>92</v>
      </c>
      <c r="J83" s="48"/>
      <c r="K83" s="47" t="s">
        <v>98</v>
      </c>
      <c r="L83" s="48"/>
      <c r="M83" s="53"/>
      <c r="N83" s="47"/>
      <c r="O83" s="80" t="s">
        <v>442</v>
      </c>
      <c r="P83" s="38" t="s">
        <v>113</v>
      </c>
      <c r="Q83" s="38" t="s">
        <v>114</v>
      </c>
    </row>
    <row r="84" spans="1:17" s="49" customFormat="1" ht="78.75" customHeight="1">
      <c r="A84" s="88" t="s">
        <v>345</v>
      </c>
      <c r="B84" s="51">
        <v>5</v>
      </c>
      <c r="C84" s="47">
        <v>1</v>
      </c>
      <c r="D84" s="47" t="s">
        <v>88</v>
      </c>
      <c r="E84" s="52">
        <v>128984.85847321906</v>
      </c>
      <c r="F84" s="47" t="s">
        <v>115</v>
      </c>
      <c r="G84" s="47" t="s">
        <v>157</v>
      </c>
      <c r="H84" s="47" t="s">
        <v>158</v>
      </c>
      <c r="I84" s="50" t="s">
        <v>92</v>
      </c>
      <c r="J84" s="48"/>
      <c r="K84" s="47" t="s">
        <v>98</v>
      </c>
      <c r="L84" s="48"/>
      <c r="M84" s="53"/>
      <c r="N84" s="47"/>
      <c r="O84" s="47"/>
      <c r="P84" s="38" t="s">
        <v>113</v>
      </c>
      <c r="Q84" s="38" t="s">
        <v>114</v>
      </c>
    </row>
    <row r="85" spans="1:17" s="49" customFormat="1" ht="78.75" customHeight="1">
      <c r="A85" s="88" t="s">
        <v>345</v>
      </c>
      <c r="B85" s="51">
        <v>5</v>
      </c>
      <c r="C85" s="47">
        <v>1</v>
      </c>
      <c r="D85" s="47" t="s">
        <v>88</v>
      </c>
      <c r="E85" s="52">
        <v>128984.85847321906</v>
      </c>
      <c r="F85" s="47" t="s">
        <v>115</v>
      </c>
      <c r="G85" s="47" t="s">
        <v>443</v>
      </c>
      <c r="H85" s="47" t="s">
        <v>444</v>
      </c>
      <c r="I85" s="50" t="s">
        <v>92</v>
      </c>
      <c r="J85" s="48"/>
      <c r="K85" s="47" t="s">
        <v>98</v>
      </c>
      <c r="L85" s="48"/>
      <c r="M85" s="53"/>
      <c r="N85" s="47"/>
      <c r="O85" s="47"/>
      <c r="P85" s="38" t="s">
        <v>113</v>
      </c>
      <c r="Q85" s="38" t="s">
        <v>114</v>
      </c>
    </row>
    <row r="86" spans="1:17" s="49" customFormat="1" ht="78.75" customHeight="1">
      <c r="A86" s="88" t="s">
        <v>345</v>
      </c>
      <c r="B86" s="51">
        <v>6</v>
      </c>
      <c r="C86" s="47">
        <v>1</v>
      </c>
      <c r="D86" s="47" t="s">
        <v>88</v>
      </c>
      <c r="E86" s="52">
        <v>152065.72552579816</v>
      </c>
      <c r="F86" s="47" t="s">
        <v>115</v>
      </c>
      <c r="G86" s="47" t="s">
        <v>157</v>
      </c>
      <c r="H86" s="47" t="s">
        <v>158</v>
      </c>
      <c r="I86" s="50" t="s">
        <v>92</v>
      </c>
      <c r="J86" s="48"/>
      <c r="K86" s="47" t="s">
        <v>98</v>
      </c>
      <c r="L86" s="48"/>
      <c r="M86" s="53"/>
      <c r="N86" s="47" t="s">
        <v>222</v>
      </c>
      <c r="O86" s="76" t="s">
        <v>445</v>
      </c>
      <c r="P86" s="38" t="s">
        <v>113</v>
      </c>
      <c r="Q86" s="38" t="s">
        <v>114</v>
      </c>
    </row>
    <row r="87" spans="1:17" s="49" customFormat="1" ht="78.75" customHeight="1">
      <c r="A87" s="88" t="s">
        <v>345</v>
      </c>
      <c r="B87" s="51">
        <v>6</v>
      </c>
      <c r="C87" s="47">
        <v>1</v>
      </c>
      <c r="D87" s="47" t="s">
        <v>88</v>
      </c>
      <c r="E87" s="52">
        <v>152065.72552579816</v>
      </c>
      <c r="F87" s="47" t="s">
        <v>115</v>
      </c>
      <c r="G87" s="47" t="s">
        <v>157</v>
      </c>
      <c r="H87" s="47" t="s">
        <v>158</v>
      </c>
      <c r="I87" s="50" t="s">
        <v>92</v>
      </c>
      <c r="J87" s="48"/>
      <c r="K87" s="47" t="s">
        <v>98</v>
      </c>
      <c r="L87" s="48"/>
      <c r="M87" s="53"/>
      <c r="N87" s="47"/>
      <c r="O87" s="47"/>
      <c r="P87" s="38" t="s">
        <v>113</v>
      </c>
      <c r="Q87" s="38" t="s">
        <v>114</v>
      </c>
    </row>
    <row r="88" spans="1:17" s="49" customFormat="1" ht="78.75" customHeight="1">
      <c r="A88" s="88" t="s">
        <v>345</v>
      </c>
      <c r="B88" s="51">
        <v>4</v>
      </c>
      <c r="C88" s="47">
        <v>1</v>
      </c>
      <c r="D88" s="47" t="s">
        <v>88</v>
      </c>
      <c r="E88" s="52">
        <v>98204.93090055666</v>
      </c>
      <c r="F88" s="47" t="s">
        <v>110</v>
      </c>
      <c r="G88" s="47" t="s">
        <v>215</v>
      </c>
      <c r="H88" s="47" t="s">
        <v>216</v>
      </c>
      <c r="I88" s="50" t="s">
        <v>92</v>
      </c>
      <c r="J88" s="48"/>
      <c r="K88" s="47" t="s">
        <v>98</v>
      </c>
      <c r="L88" s="48"/>
      <c r="M88" s="53"/>
      <c r="N88" s="47"/>
      <c r="O88" s="47"/>
      <c r="P88" s="38" t="s">
        <v>113</v>
      </c>
      <c r="Q88" s="38" t="s">
        <v>114</v>
      </c>
    </row>
    <row r="89" spans="1:17" s="49" customFormat="1" ht="96" customHeight="1">
      <c r="A89" s="88" t="s">
        <v>345</v>
      </c>
      <c r="B89" s="51">
        <v>4</v>
      </c>
      <c r="C89" s="47">
        <v>1</v>
      </c>
      <c r="D89" s="47" t="s">
        <v>88</v>
      </c>
      <c r="E89" s="52">
        <v>98204.93090055666</v>
      </c>
      <c r="F89" s="47" t="s">
        <v>110</v>
      </c>
      <c r="G89" s="47" t="s">
        <v>215</v>
      </c>
      <c r="H89" s="47" t="s">
        <v>216</v>
      </c>
      <c r="I89" s="50" t="s">
        <v>92</v>
      </c>
      <c r="J89" s="48"/>
      <c r="K89" s="47" t="s">
        <v>98</v>
      </c>
      <c r="L89" s="48"/>
      <c r="M89" s="53"/>
      <c r="N89" s="47"/>
      <c r="O89" s="47"/>
      <c r="P89" s="38" t="s">
        <v>113</v>
      </c>
      <c r="Q89" s="38" t="s">
        <v>114</v>
      </c>
    </row>
    <row r="90" spans="1:17" s="49" customFormat="1" ht="96" customHeight="1">
      <c r="A90" s="88" t="s">
        <v>346</v>
      </c>
      <c r="B90" s="51">
        <v>5</v>
      </c>
      <c r="C90" s="47">
        <v>1</v>
      </c>
      <c r="D90" s="47" t="s">
        <v>88</v>
      </c>
      <c r="E90" s="52">
        <v>81210.3</v>
      </c>
      <c r="F90" s="47" t="s">
        <v>110</v>
      </c>
      <c r="G90" s="47" t="s">
        <v>111</v>
      </c>
      <c r="H90" s="47" t="s">
        <v>112</v>
      </c>
      <c r="I90" s="50" t="s">
        <v>92</v>
      </c>
      <c r="J90" s="48"/>
      <c r="K90" s="47" t="s">
        <v>98</v>
      </c>
      <c r="L90" s="48"/>
      <c r="M90" s="53"/>
      <c r="N90" s="47"/>
      <c r="O90" s="76" t="s">
        <v>446</v>
      </c>
      <c r="P90" s="38" t="s">
        <v>113</v>
      </c>
      <c r="Q90" s="38" t="s">
        <v>114</v>
      </c>
    </row>
    <row r="91" spans="1:17" s="49" customFormat="1" ht="75" customHeight="1">
      <c r="A91" s="88" t="s">
        <v>346</v>
      </c>
      <c r="B91" s="51">
        <v>5</v>
      </c>
      <c r="C91" s="47">
        <v>1</v>
      </c>
      <c r="D91" s="47" t="s">
        <v>88</v>
      </c>
      <c r="E91" s="52">
        <v>91564.2</v>
      </c>
      <c r="F91" s="47" t="s">
        <v>110</v>
      </c>
      <c r="G91" s="47" t="s">
        <v>122</v>
      </c>
      <c r="H91" s="47" t="s">
        <v>123</v>
      </c>
      <c r="I91" s="50" t="s">
        <v>92</v>
      </c>
      <c r="J91" s="48"/>
      <c r="K91" s="47" t="s">
        <v>93</v>
      </c>
      <c r="L91" s="48"/>
      <c r="M91" s="53"/>
      <c r="N91" s="47" t="s">
        <v>222</v>
      </c>
      <c r="O91" s="76" t="s">
        <v>447</v>
      </c>
      <c r="P91" s="38" t="s">
        <v>113</v>
      </c>
      <c r="Q91" s="38" t="s">
        <v>114</v>
      </c>
    </row>
    <row r="92" spans="1:17" s="49" customFormat="1" ht="75" customHeight="1">
      <c r="A92" s="88" t="s">
        <v>346</v>
      </c>
      <c r="B92" s="51">
        <v>5</v>
      </c>
      <c r="C92" s="47">
        <v>1</v>
      </c>
      <c r="D92" s="47" t="s">
        <v>88</v>
      </c>
      <c r="E92" s="52">
        <v>87102</v>
      </c>
      <c r="F92" s="47" t="s">
        <v>110</v>
      </c>
      <c r="G92" s="47" t="s">
        <v>122</v>
      </c>
      <c r="H92" s="47" t="s">
        <v>166</v>
      </c>
      <c r="I92" s="50" t="s">
        <v>92</v>
      </c>
      <c r="J92" s="48"/>
      <c r="K92" s="47" t="s">
        <v>93</v>
      </c>
      <c r="L92" s="48"/>
      <c r="M92" s="53"/>
      <c r="N92" s="47"/>
      <c r="O92" s="76"/>
      <c r="P92" s="38" t="s">
        <v>113</v>
      </c>
      <c r="Q92" s="38" t="s">
        <v>114</v>
      </c>
    </row>
    <row r="93" spans="1:17" s="49" customFormat="1" ht="75" customHeight="1">
      <c r="A93" s="88" t="s">
        <v>448</v>
      </c>
      <c r="B93" s="51">
        <v>4</v>
      </c>
      <c r="C93" s="47">
        <v>1</v>
      </c>
      <c r="D93" s="47" t="s">
        <v>88</v>
      </c>
      <c r="E93" s="52">
        <v>64465</v>
      </c>
      <c r="F93" s="47" t="s">
        <v>110</v>
      </c>
      <c r="G93" s="47" t="s">
        <v>122</v>
      </c>
      <c r="H93" s="47" t="s">
        <v>123</v>
      </c>
      <c r="I93" s="50" t="s">
        <v>92</v>
      </c>
      <c r="J93" s="48"/>
      <c r="K93" s="47" t="s">
        <v>93</v>
      </c>
      <c r="L93" s="48"/>
      <c r="M93" s="53"/>
      <c r="N93" s="47"/>
      <c r="O93" s="76"/>
      <c r="P93" s="38"/>
      <c r="Q93" s="38"/>
    </row>
    <row r="94" spans="1:17" s="49" customFormat="1" ht="75" customHeight="1">
      <c r="A94" s="88" t="s">
        <v>347</v>
      </c>
      <c r="B94" s="51">
        <v>4</v>
      </c>
      <c r="C94" s="47">
        <v>1</v>
      </c>
      <c r="D94" s="47" t="s">
        <v>88</v>
      </c>
      <c r="E94" s="52">
        <v>101814</v>
      </c>
      <c r="F94" s="47" t="s">
        <v>110</v>
      </c>
      <c r="G94" s="47" t="s">
        <v>159</v>
      </c>
      <c r="H94" s="47" t="s">
        <v>160</v>
      </c>
      <c r="I94" s="50" t="s">
        <v>92</v>
      </c>
      <c r="J94" s="48"/>
      <c r="K94" s="58" t="s">
        <v>449</v>
      </c>
      <c r="L94" s="48"/>
      <c r="M94" s="53"/>
      <c r="N94" s="47"/>
      <c r="O94" s="47"/>
      <c r="P94" s="38" t="s">
        <v>113</v>
      </c>
      <c r="Q94" s="38" t="s">
        <v>114</v>
      </c>
    </row>
    <row r="95" spans="1:17" s="49" customFormat="1" ht="75" customHeight="1">
      <c r="A95" s="88" t="s">
        <v>348</v>
      </c>
      <c r="B95" s="51">
        <v>3</v>
      </c>
      <c r="C95" s="47">
        <v>1</v>
      </c>
      <c r="D95" s="47" t="s">
        <v>88</v>
      </c>
      <c r="E95" s="52">
        <v>55773.45045413016</v>
      </c>
      <c r="F95" s="47" t="s">
        <v>110</v>
      </c>
      <c r="G95" s="47" t="s">
        <v>159</v>
      </c>
      <c r="H95" s="47" t="s">
        <v>160</v>
      </c>
      <c r="I95" s="50" t="s">
        <v>92</v>
      </c>
      <c r="J95" s="48"/>
      <c r="K95" s="58" t="s">
        <v>449</v>
      </c>
      <c r="L95" s="48"/>
      <c r="M95" s="53"/>
      <c r="N95" s="47"/>
      <c r="O95" s="47"/>
      <c r="P95" s="38" t="s">
        <v>113</v>
      </c>
      <c r="Q95" s="38" t="s">
        <v>114</v>
      </c>
    </row>
    <row r="96" spans="1:17" s="49" customFormat="1" ht="75" customHeight="1">
      <c r="A96" s="88" t="s">
        <v>347</v>
      </c>
      <c r="B96" s="51">
        <v>4</v>
      </c>
      <c r="C96" s="47">
        <v>1</v>
      </c>
      <c r="D96" s="47" t="s">
        <v>88</v>
      </c>
      <c r="E96" s="52">
        <v>101814.3560596414</v>
      </c>
      <c r="F96" s="47" t="s">
        <v>110</v>
      </c>
      <c r="G96" s="47" t="s">
        <v>159</v>
      </c>
      <c r="H96" s="47" t="s">
        <v>160</v>
      </c>
      <c r="I96" s="50" t="s">
        <v>92</v>
      </c>
      <c r="J96" s="48"/>
      <c r="K96" s="58" t="s">
        <v>449</v>
      </c>
      <c r="L96" s="48"/>
      <c r="M96" s="53"/>
      <c r="N96" s="47"/>
      <c r="O96" s="47"/>
      <c r="P96" s="38" t="s">
        <v>113</v>
      </c>
      <c r="Q96" s="38" t="s">
        <v>114</v>
      </c>
    </row>
    <row r="97" spans="1:17" s="49" customFormat="1" ht="90" customHeight="1">
      <c r="A97" s="88" t="s">
        <v>476</v>
      </c>
      <c r="B97" s="51">
        <v>5</v>
      </c>
      <c r="C97" s="47">
        <v>1</v>
      </c>
      <c r="D97" s="47" t="s">
        <v>88</v>
      </c>
      <c r="E97" s="52">
        <v>62404</v>
      </c>
      <c r="F97" s="47" t="s">
        <v>110</v>
      </c>
      <c r="G97" s="47" t="s">
        <v>122</v>
      </c>
      <c r="H97" s="47" t="s">
        <v>166</v>
      </c>
      <c r="I97" s="50" t="s">
        <v>92</v>
      </c>
      <c r="J97" s="48"/>
      <c r="K97" s="47" t="s">
        <v>93</v>
      </c>
      <c r="L97" s="48"/>
      <c r="M97" s="53"/>
      <c r="N97" s="47"/>
      <c r="O97" s="47"/>
      <c r="P97" s="38"/>
      <c r="Q97" s="38"/>
    </row>
    <row r="98" spans="1:17" s="49" customFormat="1" ht="90" customHeight="1">
      <c r="A98" s="88" t="s">
        <v>349</v>
      </c>
      <c r="B98" s="51">
        <v>4</v>
      </c>
      <c r="C98" s="47">
        <v>1</v>
      </c>
      <c r="D98" s="47" t="s">
        <v>88</v>
      </c>
      <c r="E98" s="52">
        <v>82957.16520000002</v>
      </c>
      <c r="F98" s="47" t="s">
        <v>115</v>
      </c>
      <c r="G98" s="47" t="s">
        <v>118</v>
      </c>
      <c r="H98" s="47" t="s">
        <v>119</v>
      </c>
      <c r="I98" s="50" t="s">
        <v>92</v>
      </c>
      <c r="J98" s="48"/>
      <c r="K98" s="58" t="s">
        <v>449</v>
      </c>
      <c r="L98" s="48"/>
      <c r="M98" s="53"/>
      <c r="N98" s="47"/>
      <c r="O98" s="47"/>
      <c r="P98" s="38" t="s">
        <v>113</v>
      </c>
      <c r="Q98" s="38" t="s">
        <v>114</v>
      </c>
    </row>
    <row r="99" spans="1:17" s="49" customFormat="1" ht="90" customHeight="1">
      <c r="A99" s="88" t="s">
        <v>349</v>
      </c>
      <c r="B99" s="51">
        <v>4</v>
      </c>
      <c r="C99" s="47">
        <v>1</v>
      </c>
      <c r="D99" s="47" t="s">
        <v>88</v>
      </c>
      <c r="E99" s="52">
        <v>82957.16520000002</v>
      </c>
      <c r="F99" s="47" t="s">
        <v>115</v>
      </c>
      <c r="G99" s="47" t="s">
        <v>118</v>
      </c>
      <c r="H99" s="47" t="s">
        <v>119</v>
      </c>
      <c r="I99" s="50" t="s">
        <v>92</v>
      </c>
      <c r="J99" s="48"/>
      <c r="K99" s="58" t="s">
        <v>449</v>
      </c>
      <c r="L99" s="48"/>
      <c r="M99" s="53"/>
      <c r="N99" s="47"/>
      <c r="O99" s="47"/>
      <c r="P99" s="38" t="s">
        <v>113</v>
      </c>
      <c r="Q99" s="38" t="s">
        <v>114</v>
      </c>
    </row>
    <row r="100" spans="1:17" s="49" customFormat="1" ht="90" customHeight="1">
      <c r="A100" s="88" t="s">
        <v>349</v>
      </c>
      <c r="B100" s="51">
        <v>4</v>
      </c>
      <c r="C100" s="47">
        <v>1</v>
      </c>
      <c r="D100" s="47" t="s">
        <v>88</v>
      </c>
      <c r="E100" s="52">
        <v>54428.60636577003</v>
      </c>
      <c r="F100" s="47" t="s">
        <v>115</v>
      </c>
      <c r="G100" s="47" t="s">
        <v>322</v>
      </c>
      <c r="H100" s="47" t="s">
        <v>323</v>
      </c>
      <c r="I100" s="50" t="s">
        <v>92</v>
      </c>
      <c r="J100" s="48"/>
      <c r="K100" s="47">
        <v>2</v>
      </c>
      <c r="L100" s="48"/>
      <c r="M100" s="53"/>
      <c r="N100" s="47"/>
      <c r="O100" s="76" t="s">
        <v>450</v>
      </c>
      <c r="P100" s="38" t="s">
        <v>113</v>
      </c>
      <c r="Q100" s="38" t="s">
        <v>114</v>
      </c>
    </row>
    <row r="101" spans="1:17" s="49" customFormat="1" ht="90" customHeight="1">
      <c r="A101" s="88" t="s">
        <v>350</v>
      </c>
      <c r="B101" s="51">
        <v>4</v>
      </c>
      <c r="C101" s="47">
        <v>1</v>
      </c>
      <c r="D101" s="47" t="s">
        <v>88</v>
      </c>
      <c r="E101" s="52">
        <v>54428.60636577003</v>
      </c>
      <c r="F101" s="47" t="s">
        <v>115</v>
      </c>
      <c r="G101" s="47" t="s">
        <v>322</v>
      </c>
      <c r="H101" s="47" t="s">
        <v>323</v>
      </c>
      <c r="I101" s="50" t="s">
        <v>92</v>
      </c>
      <c r="J101" s="48"/>
      <c r="K101" s="47">
        <v>2</v>
      </c>
      <c r="L101" s="48"/>
      <c r="M101" s="53"/>
      <c r="N101" s="47"/>
      <c r="O101" s="47"/>
      <c r="P101" s="38" t="s">
        <v>113</v>
      </c>
      <c r="Q101" s="38" t="s">
        <v>114</v>
      </c>
    </row>
    <row r="102" spans="1:17" s="49" customFormat="1" ht="87" customHeight="1">
      <c r="A102" s="88" t="s">
        <v>350</v>
      </c>
      <c r="B102" s="51">
        <v>4</v>
      </c>
      <c r="C102" s="47">
        <v>1</v>
      </c>
      <c r="D102" s="47" t="s">
        <v>88</v>
      </c>
      <c r="E102" s="52">
        <v>44071</v>
      </c>
      <c r="F102" s="47" t="s">
        <v>115</v>
      </c>
      <c r="G102" s="47" t="s">
        <v>451</v>
      </c>
      <c r="H102" s="47" t="s">
        <v>452</v>
      </c>
      <c r="I102" s="50" t="s">
        <v>92</v>
      </c>
      <c r="J102" s="48"/>
      <c r="K102" s="47">
        <v>2</v>
      </c>
      <c r="L102" s="48"/>
      <c r="M102" s="53"/>
      <c r="N102" s="47"/>
      <c r="O102" s="47"/>
      <c r="P102" s="38" t="s">
        <v>113</v>
      </c>
      <c r="Q102" s="38" t="s">
        <v>114</v>
      </c>
    </row>
    <row r="103" spans="1:17" s="49" customFormat="1" ht="87" customHeight="1">
      <c r="A103" s="88" t="s">
        <v>351</v>
      </c>
      <c r="B103" s="51">
        <v>3</v>
      </c>
      <c r="C103" s="47">
        <v>1</v>
      </c>
      <c r="D103" s="47" t="s">
        <v>88</v>
      </c>
      <c r="E103" s="52">
        <v>43698.82</v>
      </c>
      <c r="F103" s="47" t="s">
        <v>128</v>
      </c>
      <c r="G103" s="47" t="s">
        <v>211</v>
      </c>
      <c r="H103" s="47" t="s">
        <v>131</v>
      </c>
      <c r="I103" s="50" t="s">
        <v>92</v>
      </c>
      <c r="J103" s="48"/>
      <c r="K103" s="47" t="s">
        <v>221</v>
      </c>
      <c r="L103" s="48"/>
      <c r="M103" s="53"/>
      <c r="N103" s="47"/>
      <c r="O103" s="47"/>
      <c r="P103" s="38" t="s">
        <v>113</v>
      </c>
      <c r="Q103" s="38" t="s">
        <v>114</v>
      </c>
    </row>
    <row r="104" spans="1:17" s="49" customFormat="1" ht="81" customHeight="1">
      <c r="A104" s="88" t="s">
        <v>352</v>
      </c>
      <c r="B104" s="51">
        <v>4</v>
      </c>
      <c r="C104" s="47">
        <v>1</v>
      </c>
      <c r="D104" s="47" t="s">
        <v>88</v>
      </c>
      <c r="E104" s="52">
        <v>71083.97400136034</v>
      </c>
      <c r="F104" s="47" t="s">
        <v>110</v>
      </c>
      <c r="G104" s="47" t="s">
        <v>122</v>
      </c>
      <c r="H104" s="47" t="s">
        <v>123</v>
      </c>
      <c r="I104" s="50" t="s">
        <v>92</v>
      </c>
      <c r="J104" s="48"/>
      <c r="K104" s="47" t="s">
        <v>93</v>
      </c>
      <c r="L104" s="48"/>
      <c r="M104" s="53"/>
      <c r="N104" s="47" t="s">
        <v>222</v>
      </c>
      <c r="O104" s="76" t="s">
        <v>453</v>
      </c>
      <c r="P104" s="38" t="s">
        <v>113</v>
      </c>
      <c r="Q104" s="38" t="s">
        <v>114</v>
      </c>
    </row>
    <row r="105" spans="1:17" s="49" customFormat="1" ht="81" customHeight="1">
      <c r="A105" s="88" t="s">
        <v>352</v>
      </c>
      <c r="B105" s="51">
        <v>4</v>
      </c>
      <c r="C105" s="47">
        <v>1</v>
      </c>
      <c r="D105" s="47" t="s">
        <v>88</v>
      </c>
      <c r="E105" s="52">
        <v>71083.97400136034</v>
      </c>
      <c r="F105" s="47" t="s">
        <v>110</v>
      </c>
      <c r="G105" s="47" t="s">
        <v>122</v>
      </c>
      <c r="H105" s="47" t="s">
        <v>123</v>
      </c>
      <c r="I105" s="50" t="s">
        <v>92</v>
      </c>
      <c r="J105" s="48"/>
      <c r="K105" s="47" t="s">
        <v>93</v>
      </c>
      <c r="L105" s="48"/>
      <c r="M105" s="53"/>
      <c r="N105" s="47"/>
      <c r="O105" s="76" t="s">
        <v>454</v>
      </c>
      <c r="P105" s="38" t="s">
        <v>113</v>
      </c>
      <c r="Q105" s="38" t="s">
        <v>114</v>
      </c>
    </row>
    <row r="106" spans="1:17" s="49" customFormat="1" ht="81" customHeight="1">
      <c r="A106" s="88" t="s">
        <v>352</v>
      </c>
      <c r="B106" s="51">
        <v>4</v>
      </c>
      <c r="C106" s="47">
        <v>1</v>
      </c>
      <c r="D106" s="47" t="s">
        <v>88</v>
      </c>
      <c r="E106" s="52">
        <v>71083.97400136034</v>
      </c>
      <c r="F106" s="47" t="s">
        <v>110</v>
      </c>
      <c r="G106" s="47" t="s">
        <v>122</v>
      </c>
      <c r="H106" s="47" t="s">
        <v>123</v>
      </c>
      <c r="I106" s="50" t="s">
        <v>92</v>
      </c>
      <c r="J106" s="48"/>
      <c r="K106" s="47" t="s">
        <v>93</v>
      </c>
      <c r="L106" s="48"/>
      <c r="M106" s="53"/>
      <c r="N106" s="47"/>
      <c r="O106" s="80" t="s">
        <v>455</v>
      </c>
      <c r="P106" s="38" t="s">
        <v>113</v>
      </c>
      <c r="Q106" s="38" t="s">
        <v>114</v>
      </c>
    </row>
    <row r="107" spans="1:17" s="49" customFormat="1" ht="81" customHeight="1">
      <c r="A107" s="88" t="s">
        <v>352</v>
      </c>
      <c r="B107" s="51">
        <v>5</v>
      </c>
      <c r="C107" s="47">
        <v>1</v>
      </c>
      <c r="D107" s="47" t="s">
        <v>88</v>
      </c>
      <c r="E107" s="52">
        <v>115217.63643490028</v>
      </c>
      <c r="F107" s="47" t="s">
        <v>110</v>
      </c>
      <c r="G107" s="47" t="s">
        <v>122</v>
      </c>
      <c r="H107" s="47" t="s">
        <v>123</v>
      </c>
      <c r="I107" s="50" t="s">
        <v>92</v>
      </c>
      <c r="J107" s="48"/>
      <c r="K107" s="47" t="s">
        <v>93</v>
      </c>
      <c r="L107" s="48"/>
      <c r="M107" s="53"/>
      <c r="N107" s="47"/>
      <c r="O107" s="76" t="s">
        <v>456</v>
      </c>
      <c r="P107" s="38" t="s">
        <v>113</v>
      </c>
      <c r="Q107" s="38" t="s">
        <v>114</v>
      </c>
    </row>
    <row r="108" spans="1:17" s="49" customFormat="1" ht="81" customHeight="1">
      <c r="A108" s="88" t="s">
        <v>352</v>
      </c>
      <c r="B108" s="51">
        <v>5</v>
      </c>
      <c r="C108" s="47">
        <v>1</v>
      </c>
      <c r="D108" s="47" t="s">
        <v>88</v>
      </c>
      <c r="E108" s="52">
        <v>115217.63643490028</v>
      </c>
      <c r="F108" s="47" t="s">
        <v>110</v>
      </c>
      <c r="G108" s="47" t="s">
        <v>122</v>
      </c>
      <c r="H108" s="47" t="s">
        <v>123</v>
      </c>
      <c r="I108" s="50" t="s">
        <v>92</v>
      </c>
      <c r="J108" s="48"/>
      <c r="K108" s="47" t="s">
        <v>93</v>
      </c>
      <c r="L108" s="48"/>
      <c r="M108" s="53"/>
      <c r="N108" s="47"/>
      <c r="O108" s="47"/>
      <c r="P108" s="38" t="s">
        <v>113</v>
      </c>
      <c r="Q108" s="38" t="s">
        <v>114</v>
      </c>
    </row>
    <row r="109" spans="1:17" s="49" customFormat="1" ht="81" customHeight="1">
      <c r="A109" s="88" t="s">
        <v>352</v>
      </c>
      <c r="B109" s="51">
        <v>5</v>
      </c>
      <c r="C109" s="47">
        <v>1</v>
      </c>
      <c r="D109" s="47" t="s">
        <v>88</v>
      </c>
      <c r="E109" s="52">
        <v>115217.63643490028</v>
      </c>
      <c r="F109" s="47" t="s">
        <v>110</v>
      </c>
      <c r="G109" s="47" t="s">
        <v>122</v>
      </c>
      <c r="H109" s="47" t="s">
        <v>123</v>
      </c>
      <c r="I109" s="50" t="s">
        <v>92</v>
      </c>
      <c r="J109" s="48"/>
      <c r="K109" s="47" t="s">
        <v>93</v>
      </c>
      <c r="L109" s="48"/>
      <c r="M109" s="53"/>
      <c r="N109" s="47"/>
      <c r="O109" s="47"/>
      <c r="P109" s="38" t="s">
        <v>113</v>
      </c>
      <c r="Q109" s="38" t="s">
        <v>114</v>
      </c>
    </row>
    <row r="110" spans="1:17" s="49" customFormat="1" ht="81" customHeight="1">
      <c r="A110" s="88" t="s">
        <v>352</v>
      </c>
      <c r="B110" s="51">
        <v>4</v>
      </c>
      <c r="C110" s="47">
        <v>1</v>
      </c>
      <c r="D110" s="47" t="s">
        <v>146</v>
      </c>
      <c r="E110" s="52">
        <v>106286.38787783017</v>
      </c>
      <c r="F110" s="47" t="s">
        <v>115</v>
      </c>
      <c r="G110" s="47" t="s">
        <v>161</v>
      </c>
      <c r="H110" s="47" t="s">
        <v>162</v>
      </c>
      <c r="I110" s="50" t="s">
        <v>92</v>
      </c>
      <c r="J110" s="48"/>
      <c r="K110" s="47" t="s">
        <v>163</v>
      </c>
      <c r="L110" s="48"/>
      <c r="M110" s="53"/>
      <c r="N110" s="47"/>
      <c r="O110" s="47"/>
      <c r="P110" s="38" t="s">
        <v>113</v>
      </c>
      <c r="Q110" s="38" t="s">
        <v>114</v>
      </c>
    </row>
    <row r="111" spans="1:17" s="49" customFormat="1" ht="81" customHeight="1">
      <c r="A111" s="88" t="s">
        <v>352</v>
      </c>
      <c r="B111" s="51">
        <v>4</v>
      </c>
      <c r="C111" s="47">
        <v>1</v>
      </c>
      <c r="D111" s="47" t="s">
        <v>146</v>
      </c>
      <c r="E111" s="52">
        <v>106286.38787783017</v>
      </c>
      <c r="F111" s="47" t="s">
        <v>115</v>
      </c>
      <c r="G111" s="47" t="s">
        <v>161</v>
      </c>
      <c r="H111" s="47" t="s">
        <v>162</v>
      </c>
      <c r="I111" s="50" t="s">
        <v>92</v>
      </c>
      <c r="J111" s="48"/>
      <c r="K111" s="47" t="s">
        <v>163</v>
      </c>
      <c r="L111" s="48"/>
      <c r="M111" s="53"/>
      <c r="N111" s="47"/>
      <c r="O111" s="76" t="s">
        <v>457</v>
      </c>
      <c r="P111" s="38" t="s">
        <v>113</v>
      </c>
      <c r="Q111" s="38" t="s">
        <v>114</v>
      </c>
    </row>
    <row r="112" spans="1:17" s="49" customFormat="1" ht="81" customHeight="1">
      <c r="A112" s="88" t="s">
        <v>352</v>
      </c>
      <c r="B112" s="51">
        <v>5</v>
      </c>
      <c r="C112" s="47">
        <v>1</v>
      </c>
      <c r="D112" s="47" t="s">
        <v>88</v>
      </c>
      <c r="E112" s="52">
        <v>172276.05193052767</v>
      </c>
      <c r="F112" s="47" t="s">
        <v>115</v>
      </c>
      <c r="G112" s="47" t="s">
        <v>161</v>
      </c>
      <c r="H112" s="47" t="s">
        <v>162</v>
      </c>
      <c r="I112" s="50" t="s">
        <v>92</v>
      </c>
      <c r="J112" s="48"/>
      <c r="K112" s="47" t="s">
        <v>163</v>
      </c>
      <c r="L112" s="48"/>
      <c r="M112" s="53"/>
      <c r="N112" s="47"/>
      <c r="O112" s="76" t="s">
        <v>458</v>
      </c>
      <c r="P112" s="38" t="s">
        <v>113</v>
      </c>
      <c r="Q112" s="38" t="s">
        <v>114</v>
      </c>
    </row>
    <row r="113" spans="1:17" s="49" customFormat="1" ht="81" customHeight="1">
      <c r="A113" s="88" t="s">
        <v>352</v>
      </c>
      <c r="B113" s="51">
        <v>5</v>
      </c>
      <c r="C113" s="47">
        <v>1</v>
      </c>
      <c r="D113" s="47" t="s">
        <v>88</v>
      </c>
      <c r="E113" s="52">
        <v>172276.05193052767</v>
      </c>
      <c r="F113" s="47" t="s">
        <v>115</v>
      </c>
      <c r="G113" s="47" t="s">
        <v>161</v>
      </c>
      <c r="H113" s="47" t="s">
        <v>162</v>
      </c>
      <c r="I113" s="50" t="s">
        <v>92</v>
      </c>
      <c r="J113" s="48"/>
      <c r="K113" s="47" t="s">
        <v>163</v>
      </c>
      <c r="L113" s="48"/>
      <c r="M113" s="53"/>
      <c r="N113" s="47"/>
      <c r="O113" s="76" t="s">
        <v>459</v>
      </c>
      <c r="P113" s="38" t="s">
        <v>113</v>
      </c>
      <c r="Q113" s="38" t="s">
        <v>114</v>
      </c>
    </row>
    <row r="114" spans="1:17" s="49" customFormat="1" ht="81" customHeight="1">
      <c r="A114" s="88" t="s">
        <v>352</v>
      </c>
      <c r="B114" s="51">
        <v>5</v>
      </c>
      <c r="C114" s="47">
        <v>1</v>
      </c>
      <c r="D114" s="47" t="s">
        <v>88</v>
      </c>
      <c r="E114" s="52">
        <v>172276.05193052767</v>
      </c>
      <c r="F114" s="47" t="s">
        <v>115</v>
      </c>
      <c r="G114" s="47" t="s">
        <v>161</v>
      </c>
      <c r="H114" s="47" t="s">
        <v>162</v>
      </c>
      <c r="I114" s="50" t="s">
        <v>92</v>
      </c>
      <c r="J114" s="48"/>
      <c r="K114" s="47" t="s">
        <v>163</v>
      </c>
      <c r="L114" s="48"/>
      <c r="M114" s="53"/>
      <c r="N114" s="47"/>
      <c r="O114" s="47"/>
      <c r="P114" s="38" t="s">
        <v>113</v>
      </c>
      <c r="Q114" s="38" t="s">
        <v>114</v>
      </c>
    </row>
    <row r="115" spans="1:17" s="49" customFormat="1" ht="81" customHeight="1">
      <c r="A115" s="88" t="s">
        <v>352</v>
      </c>
      <c r="B115" s="51">
        <v>4</v>
      </c>
      <c r="C115" s="47">
        <v>1</v>
      </c>
      <c r="D115" s="47" t="s">
        <v>88</v>
      </c>
      <c r="E115" s="52">
        <v>93504.85548255374</v>
      </c>
      <c r="F115" s="47" t="s">
        <v>115</v>
      </c>
      <c r="G115" s="47" t="s">
        <v>153</v>
      </c>
      <c r="H115" s="47" t="s">
        <v>154</v>
      </c>
      <c r="I115" s="50" t="s">
        <v>92</v>
      </c>
      <c r="J115" s="48"/>
      <c r="K115" s="47">
        <v>2</v>
      </c>
      <c r="L115" s="48"/>
      <c r="M115" s="53"/>
      <c r="N115" s="47"/>
      <c r="O115" s="47"/>
      <c r="P115" s="38" t="s">
        <v>113</v>
      </c>
      <c r="Q115" s="38" t="s">
        <v>114</v>
      </c>
    </row>
    <row r="116" spans="1:17" s="49" customFormat="1" ht="81" customHeight="1">
      <c r="A116" s="88" t="s">
        <v>352</v>
      </c>
      <c r="B116" s="51">
        <v>5</v>
      </c>
      <c r="C116" s="47">
        <v>1</v>
      </c>
      <c r="D116" s="47" t="s">
        <v>88</v>
      </c>
      <c r="E116" s="52">
        <v>151558.89348111855</v>
      </c>
      <c r="F116" s="47" t="s">
        <v>115</v>
      </c>
      <c r="G116" s="47" t="s">
        <v>153</v>
      </c>
      <c r="H116" s="47" t="s">
        <v>154</v>
      </c>
      <c r="I116" s="50" t="s">
        <v>92</v>
      </c>
      <c r="J116" s="48"/>
      <c r="K116" s="47">
        <v>2</v>
      </c>
      <c r="L116" s="48"/>
      <c r="M116" s="53"/>
      <c r="N116" s="47"/>
      <c r="O116" s="47"/>
      <c r="P116" s="38" t="s">
        <v>113</v>
      </c>
      <c r="Q116" s="38" t="s">
        <v>114</v>
      </c>
    </row>
    <row r="117" spans="1:17" s="49" customFormat="1" ht="81" customHeight="1">
      <c r="A117" s="88" t="s">
        <v>352</v>
      </c>
      <c r="B117" s="51">
        <v>4</v>
      </c>
      <c r="C117" s="47">
        <v>1</v>
      </c>
      <c r="D117" s="47" t="s">
        <v>88</v>
      </c>
      <c r="E117" s="52">
        <v>102179.81689571337</v>
      </c>
      <c r="F117" s="47" t="s">
        <v>115</v>
      </c>
      <c r="G117" s="47" t="s">
        <v>120</v>
      </c>
      <c r="H117" s="47" t="s">
        <v>121</v>
      </c>
      <c r="I117" s="50" t="s">
        <v>92</v>
      </c>
      <c r="J117" s="48"/>
      <c r="K117" s="47" t="s">
        <v>93</v>
      </c>
      <c r="L117" s="48"/>
      <c r="M117" s="53"/>
      <c r="N117" s="47"/>
      <c r="O117" s="76" t="s">
        <v>460</v>
      </c>
      <c r="P117" s="38" t="s">
        <v>113</v>
      </c>
      <c r="Q117" s="38" t="s">
        <v>114</v>
      </c>
    </row>
    <row r="118" spans="1:17" s="49" customFormat="1" ht="81" customHeight="1">
      <c r="A118" s="88" t="s">
        <v>352</v>
      </c>
      <c r="B118" s="51">
        <v>4</v>
      </c>
      <c r="C118" s="47">
        <v>1</v>
      </c>
      <c r="D118" s="47" t="s">
        <v>88</v>
      </c>
      <c r="E118" s="52">
        <v>102179.81689571337</v>
      </c>
      <c r="F118" s="47" t="s">
        <v>115</v>
      </c>
      <c r="G118" s="47" t="s">
        <v>120</v>
      </c>
      <c r="H118" s="47" t="s">
        <v>121</v>
      </c>
      <c r="I118" s="50" t="s">
        <v>92</v>
      </c>
      <c r="J118" s="48"/>
      <c r="K118" s="47" t="s">
        <v>93</v>
      </c>
      <c r="L118" s="48"/>
      <c r="M118" s="53"/>
      <c r="N118" s="47"/>
      <c r="O118" s="47"/>
      <c r="P118" s="38" t="s">
        <v>113</v>
      </c>
      <c r="Q118" s="38" t="s">
        <v>114</v>
      </c>
    </row>
    <row r="119" spans="1:17" s="49" customFormat="1" ht="81" customHeight="1">
      <c r="A119" s="88" t="s">
        <v>352</v>
      </c>
      <c r="B119" s="51">
        <v>4</v>
      </c>
      <c r="C119" s="47">
        <v>1</v>
      </c>
      <c r="D119" s="47" t="s">
        <v>88</v>
      </c>
      <c r="E119" s="52">
        <v>102179.81689571337</v>
      </c>
      <c r="F119" s="47" t="s">
        <v>115</v>
      </c>
      <c r="G119" s="47" t="s">
        <v>120</v>
      </c>
      <c r="H119" s="47" t="s">
        <v>121</v>
      </c>
      <c r="I119" s="50" t="s">
        <v>92</v>
      </c>
      <c r="J119" s="48"/>
      <c r="K119" s="47" t="s">
        <v>93</v>
      </c>
      <c r="L119" s="48"/>
      <c r="M119" s="53"/>
      <c r="N119" s="47"/>
      <c r="O119" s="47"/>
      <c r="P119" s="38" t="s">
        <v>113</v>
      </c>
      <c r="Q119" s="38" t="s">
        <v>114</v>
      </c>
    </row>
    <row r="120" spans="1:17" s="49" customFormat="1" ht="81" customHeight="1">
      <c r="A120" s="88" t="s">
        <v>352</v>
      </c>
      <c r="B120" s="51">
        <v>4</v>
      </c>
      <c r="C120" s="47">
        <v>1</v>
      </c>
      <c r="D120" s="47" t="s">
        <v>88</v>
      </c>
      <c r="E120" s="52">
        <v>102179.81689571337</v>
      </c>
      <c r="F120" s="47" t="s">
        <v>115</v>
      </c>
      <c r="G120" s="47" t="s">
        <v>120</v>
      </c>
      <c r="H120" s="47" t="s">
        <v>121</v>
      </c>
      <c r="I120" s="50" t="s">
        <v>92</v>
      </c>
      <c r="J120" s="48"/>
      <c r="K120" s="47" t="s">
        <v>93</v>
      </c>
      <c r="L120" s="48"/>
      <c r="M120" s="53"/>
      <c r="N120" s="47"/>
      <c r="O120" s="47"/>
      <c r="P120" s="38" t="s">
        <v>113</v>
      </c>
      <c r="Q120" s="38" t="s">
        <v>114</v>
      </c>
    </row>
    <row r="121" spans="1:17" s="49" customFormat="1" ht="81" customHeight="1">
      <c r="A121" s="88" t="s">
        <v>352</v>
      </c>
      <c r="B121" s="51">
        <v>5</v>
      </c>
      <c r="C121" s="47">
        <v>1</v>
      </c>
      <c r="D121" s="47" t="s">
        <v>88</v>
      </c>
      <c r="E121" s="52">
        <v>118299.89167710784</v>
      </c>
      <c r="F121" s="47" t="s">
        <v>115</v>
      </c>
      <c r="G121" s="47" t="s">
        <v>120</v>
      </c>
      <c r="H121" s="47" t="s">
        <v>121</v>
      </c>
      <c r="I121" s="50" t="s">
        <v>92</v>
      </c>
      <c r="J121" s="48"/>
      <c r="K121" s="47" t="s">
        <v>93</v>
      </c>
      <c r="L121" s="48"/>
      <c r="M121" s="53"/>
      <c r="N121" s="47"/>
      <c r="O121" s="76" t="s">
        <v>461</v>
      </c>
      <c r="P121" s="38" t="s">
        <v>113</v>
      </c>
      <c r="Q121" s="38" t="s">
        <v>114</v>
      </c>
    </row>
    <row r="122" spans="1:17" s="49" customFormat="1" ht="81" customHeight="1">
      <c r="A122" s="88" t="s">
        <v>352</v>
      </c>
      <c r="B122" s="51">
        <v>4</v>
      </c>
      <c r="C122" s="47">
        <v>1</v>
      </c>
      <c r="D122" s="47" t="s">
        <v>88</v>
      </c>
      <c r="E122" s="52">
        <v>102180</v>
      </c>
      <c r="F122" s="47" t="s">
        <v>115</v>
      </c>
      <c r="G122" s="47" t="s">
        <v>120</v>
      </c>
      <c r="H122" s="47" t="s">
        <v>121</v>
      </c>
      <c r="I122" s="50" t="s">
        <v>92</v>
      </c>
      <c r="J122" s="48"/>
      <c r="K122" s="47" t="s">
        <v>93</v>
      </c>
      <c r="L122" s="48"/>
      <c r="M122" s="53"/>
      <c r="N122" s="47"/>
      <c r="O122" s="47"/>
      <c r="P122" s="38" t="s">
        <v>113</v>
      </c>
      <c r="Q122" s="38" t="s">
        <v>114</v>
      </c>
    </row>
    <row r="123" spans="1:17" s="49" customFormat="1" ht="81" customHeight="1">
      <c r="A123" s="88" t="s">
        <v>353</v>
      </c>
      <c r="B123" s="51">
        <v>5</v>
      </c>
      <c r="C123" s="47">
        <v>1</v>
      </c>
      <c r="D123" s="47" t="s">
        <v>88</v>
      </c>
      <c r="E123" s="52">
        <v>155576.83335042477</v>
      </c>
      <c r="F123" s="47" t="s">
        <v>110</v>
      </c>
      <c r="G123" s="47" t="s">
        <v>124</v>
      </c>
      <c r="H123" s="47" t="s">
        <v>125</v>
      </c>
      <c r="I123" s="50" t="s">
        <v>92</v>
      </c>
      <c r="J123" s="48"/>
      <c r="K123" s="47" t="s">
        <v>98</v>
      </c>
      <c r="L123" s="48"/>
      <c r="M123" s="53"/>
      <c r="N123" s="47"/>
      <c r="O123" s="76" t="s">
        <v>463</v>
      </c>
      <c r="P123" s="38" t="s">
        <v>113</v>
      </c>
      <c r="Q123" s="38" t="s">
        <v>114</v>
      </c>
    </row>
    <row r="124" spans="1:17" s="49" customFormat="1" ht="81" customHeight="1">
      <c r="A124" s="88" t="s">
        <v>462</v>
      </c>
      <c r="B124" s="51">
        <v>5</v>
      </c>
      <c r="C124" s="47">
        <v>1</v>
      </c>
      <c r="D124" s="47" t="s">
        <v>88</v>
      </c>
      <c r="E124" s="52">
        <v>60004</v>
      </c>
      <c r="F124" s="47" t="s">
        <v>115</v>
      </c>
      <c r="G124" s="47" t="s">
        <v>120</v>
      </c>
      <c r="H124" s="47" t="s">
        <v>121</v>
      </c>
      <c r="I124" s="50" t="s">
        <v>92</v>
      </c>
      <c r="J124" s="48"/>
      <c r="K124" s="47"/>
      <c r="L124" s="48"/>
      <c r="M124" s="53"/>
      <c r="N124" s="47"/>
      <c r="O124" s="47"/>
      <c r="P124" s="38" t="s">
        <v>113</v>
      </c>
      <c r="Q124" s="38" t="s">
        <v>114</v>
      </c>
    </row>
    <row r="125" spans="1:17" s="49" customFormat="1" ht="81" customHeight="1">
      <c r="A125" s="88" t="s">
        <v>354</v>
      </c>
      <c r="B125" s="51">
        <v>5</v>
      </c>
      <c r="C125" s="47">
        <v>1</v>
      </c>
      <c r="D125" s="47" t="s">
        <v>88</v>
      </c>
      <c r="E125" s="52">
        <v>92348.86083114512</v>
      </c>
      <c r="F125" s="47" t="s">
        <v>110</v>
      </c>
      <c r="G125" s="47" t="s">
        <v>122</v>
      </c>
      <c r="H125" s="47" t="s">
        <v>123</v>
      </c>
      <c r="I125" s="50" t="s">
        <v>92</v>
      </c>
      <c r="J125" s="48"/>
      <c r="K125" s="58" t="s">
        <v>449</v>
      </c>
      <c r="L125" s="48"/>
      <c r="M125" s="53"/>
      <c r="N125" s="47"/>
      <c r="O125" s="47"/>
      <c r="P125" s="38" t="s">
        <v>113</v>
      </c>
      <c r="Q125" s="38" t="s">
        <v>114</v>
      </c>
    </row>
    <row r="126" spans="1:17" s="49" customFormat="1" ht="81" customHeight="1">
      <c r="A126" s="88" t="s">
        <v>354</v>
      </c>
      <c r="B126" s="51">
        <v>5</v>
      </c>
      <c r="C126" s="47">
        <v>1</v>
      </c>
      <c r="D126" s="47" t="s">
        <v>88</v>
      </c>
      <c r="E126" s="52">
        <v>117758.52281581449</v>
      </c>
      <c r="F126" s="47" t="s">
        <v>115</v>
      </c>
      <c r="G126" s="47" t="s">
        <v>217</v>
      </c>
      <c r="H126" s="47" t="s">
        <v>218</v>
      </c>
      <c r="I126" s="50" t="s">
        <v>92</v>
      </c>
      <c r="J126" s="48"/>
      <c r="K126" s="47" t="s">
        <v>221</v>
      </c>
      <c r="L126" s="48"/>
      <c r="M126" s="53"/>
      <c r="N126" s="47"/>
      <c r="O126" s="47"/>
      <c r="P126" s="38" t="s">
        <v>113</v>
      </c>
      <c r="Q126" s="38" t="s">
        <v>114</v>
      </c>
    </row>
    <row r="127" spans="1:17" s="49" customFormat="1" ht="81" customHeight="1">
      <c r="A127" s="88" t="s">
        <v>354</v>
      </c>
      <c r="B127" s="51">
        <v>6</v>
      </c>
      <c r="C127" s="47">
        <v>1</v>
      </c>
      <c r="D127" s="47" t="s">
        <v>88</v>
      </c>
      <c r="E127" s="52">
        <v>166940.95175745632</v>
      </c>
      <c r="F127" s="47" t="s">
        <v>110</v>
      </c>
      <c r="G127" s="47" t="s">
        <v>219</v>
      </c>
      <c r="H127" s="47" t="s">
        <v>220</v>
      </c>
      <c r="I127" s="50" t="s">
        <v>92</v>
      </c>
      <c r="J127" s="48"/>
      <c r="K127" s="47" t="s">
        <v>221</v>
      </c>
      <c r="L127" s="48"/>
      <c r="M127" s="53"/>
      <c r="N127" s="47"/>
      <c r="O127" s="47"/>
      <c r="P127" s="38" t="s">
        <v>113</v>
      </c>
      <c r="Q127" s="38" t="s">
        <v>114</v>
      </c>
    </row>
    <row r="128" spans="1:17" s="49" customFormat="1" ht="90.75" customHeight="1">
      <c r="A128" s="88" t="s">
        <v>355</v>
      </c>
      <c r="B128" s="51">
        <v>4</v>
      </c>
      <c r="C128" s="47">
        <v>1</v>
      </c>
      <c r="D128" s="47" t="s">
        <v>88</v>
      </c>
      <c r="E128" s="52">
        <v>72468.46884453697</v>
      </c>
      <c r="F128" s="47" t="s">
        <v>110</v>
      </c>
      <c r="G128" s="47" t="s">
        <v>122</v>
      </c>
      <c r="H128" s="47" t="s">
        <v>166</v>
      </c>
      <c r="I128" s="50" t="s">
        <v>92</v>
      </c>
      <c r="J128" s="48"/>
      <c r="K128" s="47" t="s">
        <v>93</v>
      </c>
      <c r="L128" s="48"/>
      <c r="M128" s="53"/>
      <c r="N128" s="47"/>
      <c r="O128" s="47"/>
      <c r="P128" s="38" t="s">
        <v>113</v>
      </c>
      <c r="Q128" s="38" t="s">
        <v>114</v>
      </c>
    </row>
    <row r="129" spans="1:17" s="49" customFormat="1" ht="90.75" customHeight="1">
      <c r="A129" s="88" t="s">
        <v>464</v>
      </c>
      <c r="B129" s="51">
        <v>5</v>
      </c>
      <c r="C129" s="47">
        <v>1</v>
      </c>
      <c r="D129" s="47" t="s">
        <v>88</v>
      </c>
      <c r="E129" s="52">
        <v>81945</v>
      </c>
      <c r="F129" s="47" t="s">
        <v>110</v>
      </c>
      <c r="G129" s="47" t="s">
        <v>122</v>
      </c>
      <c r="H129" s="47" t="s">
        <v>166</v>
      </c>
      <c r="I129" s="50" t="s">
        <v>92</v>
      </c>
      <c r="J129" s="48"/>
      <c r="K129" s="47" t="s">
        <v>98</v>
      </c>
      <c r="L129" s="48"/>
      <c r="M129" s="53"/>
      <c r="N129" s="47"/>
      <c r="O129" s="47"/>
      <c r="P129" s="38"/>
      <c r="Q129" s="38"/>
    </row>
    <row r="130" spans="1:17" s="49" customFormat="1" ht="78.75" customHeight="1">
      <c r="A130" s="88" t="s">
        <v>356</v>
      </c>
      <c r="B130" s="51">
        <v>4</v>
      </c>
      <c r="C130" s="47">
        <v>1</v>
      </c>
      <c r="D130" s="47" t="s">
        <v>88</v>
      </c>
      <c r="E130" s="52">
        <v>53615.941162875</v>
      </c>
      <c r="F130" s="47" t="s">
        <v>110</v>
      </c>
      <c r="G130" s="47" t="s">
        <v>122</v>
      </c>
      <c r="H130" s="47" t="s">
        <v>123</v>
      </c>
      <c r="I130" s="50" t="s">
        <v>92</v>
      </c>
      <c r="J130" s="48"/>
      <c r="K130" s="47" t="s">
        <v>164</v>
      </c>
      <c r="L130" s="48"/>
      <c r="M130" s="53"/>
      <c r="N130" s="47" t="s">
        <v>222</v>
      </c>
      <c r="O130" s="47" t="s">
        <v>324</v>
      </c>
      <c r="P130" s="38" t="s">
        <v>113</v>
      </c>
      <c r="Q130" s="38" t="s">
        <v>114</v>
      </c>
    </row>
    <row r="131" spans="1:17" s="49" customFormat="1" ht="102" customHeight="1">
      <c r="A131" s="88" t="s">
        <v>368</v>
      </c>
      <c r="B131" s="51">
        <v>5</v>
      </c>
      <c r="C131" s="47">
        <v>1</v>
      </c>
      <c r="D131" s="47" t="s">
        <v>88</v>
      </c>
      <c r="E131" s="52">
        <v>75000</v>
      </c>
      <c r="F131" s="47" t="s">
        <v>89</v>
      </c>
      <c r="G131" s="47" t="s">
        <v>227</v>
      </c>
      <c r="H131" s="47" t="s">
        <v>228</v>
      </c>
      <c r="I131" s="50" t="s">
        <v>282</v>
      </c>
      <c r="J131" s="48"/>
      <c r="K131" s="47" t="s">
        <v>98</v>
      </c>
      <c r="L131" s="48"/>
      <c r="M131" s="53"/>
      <c r="N131" s="47" t="s">
        <v>222</v>
      </c>
      <c r="O131" s="47"/>
      <c r="P131" s="38" t="s">
        <v>270</v>
      </c>
      <c r="Q131" s="38" t="s">
        <v>127</v>
      </c>
    </row>
    <row r="132" spans="1:17" s="49" customFormat="1" ht="102" customHeight="1">
      <c r="A132" s="88" t="s">
        <v>475</v>
      </c>
      <c r="B132" s="51">
        <v>5</v>
      </c>
      <c r="C132" s="47">
        <v>1</v>
      </c>
      <c r="D132" s="47" t="s">
        <v>88</v>
      </c>
      <c r="E132" s="52">
        <v>75000</v>
      </c>
      <c r="F132" s="47" t="s">
        <v>89</v>
      </c>
      <c r="G132" s="47" t="s">
        <v>227</v>
      </c>
      <c r="H132" s="47" t="s">
        <v>228</v>
      </c>
      <c r="I132" s="50" t="s">
        <v>282</v>
      </c>
      <c r="J132" s="48"/>
      <c r="K132" s="47" t="s">
        <v>98</v>
      </c>
      <c r="L132" s="48"/>
      <c r="M132" s="53"/>
      <c r="N132" s="47"/>
      <c r="O132" s="47"/>
      <c r="P132" s="38"/>
      <c r="Q132" s="38"/>
    </row>
    <row r="133" spans="1:17" s="49" customFormat="1" ht="102" customHeight="1">
      <c r="A133" s="88" t="s">
        <v>369</v>
      </c>
      <c r="B133" s="51">
        <v>3</v>
      </c>
      <c r="C133" s="47">
        <v>1</v>
      </c>
      <c r="D133" s="47" t="s">
        <v>88</v>
      </c>
      <c r="E133" s="52">
        <v>60000</v>
      </c>
      <c r="F133" s="47" t="s">
        <v>89</v>
      </c>
      <c r="G133" s="47" t="s">
        <v>229</v>
      </c>
      <c r="H133" s="47" t="s">
        <v>230</v>
      </c>
      <c r="I133" s="50" t="s">
        <v>282</v>
      </c>
      <c r="J133" s="48"/>
      <c r="K133" s="47" t="s">
        <v>98</v>
      </c>
      <c r="L133" s="48"/>
      <c r="M133" s="53"/>
      <c r="N133" s="47"/>
      <c r="O133" s="47"/>
      <c r="P133" s="38" t="s">
        <v>270</v>
      </c>
      <c r="Q133" s="38" t="s">
        <v>127</v>
      </c>
    </row>
    <row r="134" spans="1:17" s="49" customFormat="1" ht="91.5" customHeight="1">
      <c r="A134" s="88" t="s">
        <v>370</v>
      </c>
      <c r="B134" s="51">
        <v>6</v>
      </c>
      <c r="C134" s="47">
        <v>2</v>
      </c>
      <c r="D134" s="47" t="s">
        <v>88</v>
      </c>
      <c r="E134" s="52">
        <v>110000</v>
      </c>
      <c r="F134" s="47" t="s">
        <v>89</v>
      </c>
      <c r="G134" s="47" t="s">
        <v>229</v>
      </c>
      <c r="H134" s="47" t="s">
        <v>230</v>
      </c>
      <c r="I134" s="50" t="s">
        <v>282</v>
      </c>
      <c r="J134" s="48"/>
      <c r="K134" s="47" t="s">
        <v>221</v>
      </c>
      <c r="L134" s="48"/>
      <c r="M134" s="53"/>
      <c r="N134" s="47" t="s">
        <v>222</v>
      </c>
      <c r="O134" s="47"/>
      <c r="P134" s="38" t="s">
        <v>270</v>
      </c>
      <c r="Q134" s="38" t="s">
        <v>127</v>
      </c>
    </row>
    <row r="135" spans="1:17" s="49" customFormat="1" ht="91.5" customHeight="1">
      <c r="A135" s="88" t="s">
        <v>371</v>
      </c>
      <c r="B135" s="51">
        <v>4</v>
      </c>
      <c r="C135" s="47">
        <v>1</v>
      </c>
      <c r="D135" s="47" t="s">
        <v>88</v>
      </c>
      <c r="E135" s="52">
        <v>80000</v>
      </c>
      <c r="F135" s="47" t="s">
        <v>89</v>
      </c>
      <c r="G135" s="47" t="s">
        <v>229</v>
      </c>
      <c r="H135" s="47" t="s">
        <v>230</v>
      </c>
      <c r="I135" s="50" t="s">
        <v>282</v>
      </c>
      <c r="J135" s="48"/>
      <c r="K135" s="47" t="s">
        <v>221</v>
      </c>
      <c r="L135" s="48"/>
      <c r="M135" s="53"/>
      <c r="N135" s="47" t="s">
        <v>222</v>
      </c>
      <c r="O135" s="47"/>
      <c r="P135" s="38" t="s">
        <v>270</v>
      </c>
      <c r="Q135" s="38" t="s">
        <v>127</v>
      </c>
    </row>
    <row r="136" spans="1:17" s="49" customFormat="1" ht="91.5" customHeight="1">
      <c r="A136" s="88" t="s">
        <v>373</v>
      </c>
      <c r="B136" s="51">
        <v>4</v>
      </c>
      <c r="C136" s="47">
        <v>1</v>
      </c>
      <c r="D136" s="47" t="s">
        <v>88</v>
      </c>
      <c r="E136" s="52">
        <v>80000</v>
      </c>
      <c r="F136" s="47" t="s">
        <v>89</v>
      </c>
      <c r="G136" s="47" t="s">
        <v>229</v>
      </c>
      <c r="H136" s="47" t="s">
        <v>230</v>
      </c>
      <c r="I136" s="50" t="s">
        <v>282</v>
      </c>
      <c r="J136" s="48"/>
      <c r="K136" s="47" t="s">
        <v>103</v>
      </c>
      <c r="L136" s="48"/>
      <c r="M136" s="53"/>
      <c r="N136" s="47"/>
      <c r="O136" s="47"/>
      <c r="P136" s="38" t="s">
        <v>270</v>
      </c>
      <c r="Q136" s="38" t="s">
        <v>127</v>
      </c>
    </row>
    <row r="137" spans="1:17" s="49" customFormat="1" ht="81.75" customHeight="1">
      <c r="A137" s="88" t="s">
        <v>372</v>
      </c>
      <c r="B137" s="51">
        <v>5</v>
      </c>
      <c r="C137" s="47">
        <v>1</v>
      </c>
      <c r="D137" s="47" t="s">
        <v>88</v>
      </c>
      <c r="E137" s="52">
        <v>90000</v>
      </c>
      <c r="F137" s="47" t="s">
        <v>89</v>
      </c>
      <c r="G137" s="47" t="s">
        <v>231</v>
      </c>
      <c r="H137" s="47" t="s">
        <v>232</v>
      </c>
      <c r="I137" s="50" t="s">
        <v>282</v>
      </c>
      <c r="J137" s="48"/>
      <c r="K137" s="47" t="s">
        <v>103</v>
      </c>
      <c r="L137" s="48"/>
      <c r="M137" s="53"/>
      <c r="N137" s="47"/>
      <c r="O137" s="47"/>
      <c r="P137" s="38" t="s">
        <v>270</v>
      </c>
      <c r="Q137" s="38" t="s">
        <v>127</v>
      </c>
    </row>
    <row r="138" spans="1:17" s="49" customFormat="1" ht="75.75" customHeight="1">
      <c r="A138" s="88" t="s">
        <v>373</v>
      </c>
      <c r="B138" s="51">
        <v>5</v>
      </c>
      <c r="C138" s="47">
        <v>1</v>
      </c>
      <c r="D138" s="47" t="s">
        <v>88</v>
      </c>
      <c r="E138" s="52">
        <v>100000</v>
      </c>
      <c r="F138" s="47" t="s">
        <v>186</v>
      </c>
      <c r="G138" s="47" t="s">
        <v>233</v>
      </c>
      <c r="H138" s="47" t="s">
        <v>234</v>
      </c>
      <c r="I138" s="50" t="s">
        <v>282</v>
      </c>
      <c r="J138" s="48"/>
      <c r="K138" s="47" t="s">
        <v>103</v>
      </c>
      <c r="L138" s="48"/>
      <c r="M138" s="53"/>
      <c r="N138" s="47"/>
      <c r="O138" s="47"/>
      <c r="P138" s="38" t="s">
        <v>270</v>
      </c>
      <c r="Q138" s="38" t="s">
        <v>127</v>
      </c>
    </row>
    <row r="139" spans="1:17" s="49" customFormat="1" ht="59.25" customHeight="1">
      <c r="A139" s="88" t="s">
        <v>374</v>
      </c>
      <c r="B139" s="51">
        <v>5</v>
      </c>
      <c r="C139" s="47">
        <v>10</v>
      </c>
      <c r="D139" s="47" t="s">
        <v>88</v>
      </c>
      <c r="E139" s="52">
        <v>120000</v>
      </c>
      <c r="F139" s="47" t="s">
        <v>89</v>
      </c>
      <c r="G139" s="47" t="s">
        <v>235</v>
      </c>
      <c r="H139" s="47" t="s">
        <v>236</v>
      </c>
      <c r="I139" s="50" t="s">
        <v>282</v>
      </c>
      <c r="J139" s="48"/>
      <c r="K139" s="47" t="s">
        <v>103</v>
      </c>
      <c r="L139" s="48"/>
      <c r="M139" s="53"/>
      <c r="N139" s="47"/>
      <c r="O139" s="47"/>
      <c r="P139" s="38" t="s">
        <v>270</v>
      </c>
      <c r="Q139" s="38" t="s">
        <v>127</v>
      </c>
    </row>
    <row r="140" spans="1:17" s="49" customFormat="1" ht="59.25" customHeight="1">
      <c r="A140" s="88" t="s">
        <v>375</v>
      </c>
      <c r="B140" s="51">
        <v>13750</v>
      </c>
      <c r="C140" s="47">
        <v>1</v>
      </c>
      <c r="D140" s="47" t="s">
        <v>367</v>
      </c>
      <c r="E140" s="52">
        <v>65000</v>
      </c>
      <c r="F140" s="47" t="s">
        <v>89</v>
      </c>
      <c r="G140" s="47" t="s">
        <v>233</v>
      </c>
      <c r="H140" s="47" t="s">
        <v>234</v>
      </c>
      <c r="I140" s="50" t="s">
        <v>282</v>
      </c>
      <c r="J140" s="48"/>
      <c r="K140" s="47">
        <v>2</v>
      </c>
      <c r="L140" s="48"/>
      <c r="M140" s="53"/>
      <c r="N140" s="47"/>
      <c r="O140" s="47"/>
      <c r="P140" s="38" t="s">
        <v>270</v>
      </c>
      <c r="Q140" s="38" t="s">
        <v>127</v>
      </c>
    </row>
    <row r="141" spans="1:17" s="49" customFormat="1" ht="90" customHeight="1">
      <c r="A141" s="88" t="s">
        <v>370</v>
      </c>
      <c r="B141" s="51">
        <v>6</v>
      </c>
      <c r="C141" s="47">
        <v>1</v>
      </c>
      <c r="D141" s="47" t="s">
        <v>88</v>
      </c>
      <c r="E141" s="52">
        <v>110000</v>
      </c>
      <c r="F141" s="47" t="s">
        <v>89</v>
      </c>
      <c r="G141" s="47" t="s">
        <v>229</v>
      </c>
      <c r="H141" s="47" t="s">
        <v>230</v>
      </c>
      <c r="I141" s="50" t="s">
        <v>282</v>
      </c>
      <c r="J141" s="48"/>
      <c r="K141" s="47" t="s">
        <v>221</v>
      </c>
      <c r="L141" s="48"/>
      <c r="M141" s="53"/>
      <c r="N141" s="47" t="s">
        <v>222</v>
      </c>
      <c r="O141" s="47"/>
      <c r="P141" s="38" t="s">
        <v>270</v>
      </c>
      <c r="Q141" s="38" t="s">
        <v>127</v>
      </c>
    </row>
    <row r="142" spans="1:17" s="49" customFormat="1" ht="90" customHeight="1">
      <c r="A142" s="88" t="s">
        <v>376</v>
      </c>
      <c r="B142" s="51">
        <v>2</v>
      </c>
      <c r="C142" s="47">
        <v>1</v>
      </c>
      <c r="D142" s="47" t="s">
        <v>88</v>
      </c>
      <c r="E142" s="52">
        <v>53000</v>
      </c>
      <c r="F142" s="47" t="s">
        <v>89</v>
      </c>
      <c r="G142" s="47" t="s">
        <v>229</v>
      </c>
      <c r="H142" s="47" t="s">
        <v>230</v>
      </c>
      <c r="I142" s="50" t="s">
        <v>282</v>
      </c>
      <c r="J142" s="48"/>
      <c r="K142" s="47" t="s">
        <v>93</v>
      </c>
      <c r="L142" s="48"/>
      <c r="M142" s="53"/>
      <c r="N142" s="47" t="s">
        <v>222</v>
      </c>
      <c r="O142" s="47"/>
      <c r="P142" s="38" t="s">
        <v>270</v>
      </c>
      <c r="Q142" s="38" t="s">
        <v>127</v>
      </c>
    </row>
    <row r="143" spans="1:17" s="49" customFormat="1" ht="90" customHeight="1">
      <c r="A143" s="88" t="s">
        <v>377</v>
      </c>
      <c r="B143" s="51">
        <v>6</v>
      </c>
      <c r="C143" s="47">
        <v>5</v>
      </c>
      <c r="D143" s="47" t="s">
        <v>88</v>
      </c>
      <c r="E143" s="52">
        <v>110000</v>
      </c>
      <c r="F143" s="47" t="s">
        <v>115</v>
      </c>
      <c r="G143" s="47" t="s">
        <v>233</v>
      </c>
      <c r="H143" s="47" t="s">
        <v>234</v>
      </c>
      <c r="I143" s="50" t="s">
        <v>282</v>
      </c>
      <c r="J143" s="48"/>
      <c r="K143" s="47" t="s">
        <v>99</v>
      </c>
      <c r="L143" s="48"/>
      <c r="M143" s="53"/>
      <c r="N143" s="47"/>
      <c r="O143" s="47"/>
      <c r="P143" s="38" t="s">
        <v>270</v>
      </c>
      <c r="Q143" s="38" t="s">
        <v>127</v>
      </c>
    </row>
    <row r="144" spans="1:17" s="49" customFormat="1" ht="90" customHeight="1">
      <c r="A144" s="88" t="s">
        <v>369</v>
      </c>
      <c r="B144" s="51">
        <v>3</v>
      </c>
      <c r="C144" s="47">
        <v>5</v>
      </c>
      <c r="D144" s="47" t="s">
        <v>88</v>
      </c>
      <c r="E144" s="52">
        <v>60000</v>
      </c>
      <c r="F144" s="47" t="s">
        <v>115</v>
      </c>
      <c r="G144" s="47" t="s">
        <v>233</v>
      </c>
      <c r="H144" s="47" t="s">
        <v>234</v>
      </c>
      <c r="I144" s="50" t="s">
        <v>282</v>
      </c>
      <c r="J144" s="48"/>
      <c r="K144" s="47" t="s">
        <v>99</v>
      </c>
      <c r="L144" s="48"/>
      <c r="M144" s="53"/>
      <c r="N144" s="47"/>
      <c r="O144" s="47"/>
      <c r="P144" s="38" t="s">
        <v>270</v>
      </c>
      <c r="Q144" s="38" t="s">
        <v>127</v>
      </c>
    </row>
    <row r="145" spans="1:17" s="49" customFormat="1" ht="90" customHeight="1">
      <c r="A145" s="88" t="s">
        <v>372</v>
      </c>
      <c r="B145" s="51">
        <v>5</v>
      </c>
      <c r="C145" s="47">
        <v>5</v>
      </c>
      <c r="D145" s="47" t="s">
        <v>88</v>
      </c>
      <c r="E145" s="52">
        <v>80000</v>
      </c>
      <c r="F145" s="47" t="s">
        <v>115</v>
      </c>
      <c r="G145" s="47" t="s">
        <v>233</v>
      </c>
      <c r="H145" s="47" t="s">
        <v>234</v>
      </c>
      <c r="I145" s="50" t="s">
        <v>282</v>
      </c>
      <c r="J145" s="48"/>
      <c r="K145" s="47" t="s">
        <v>99</v>
      </c>
      <c r="L145" s="48"/>
      <c r="M145" s="53"/>
      <c r="N145" s="47"/>
      <c r="O145" s="47"/>
      <c r="P145" s="38" t="s">
        <v>270</v>
      </c>
      <c r="Q145" s="38" t="s">
        <v>127</v>
      </c>
    </row>
    <row r="146" spans="1:50" s="26" customFormat="1" ht="97.5" customHeight="1">
      <c r="A146" s="88" t="s">
        <v>133</v>
      </c>
      <c r="B146" s="51">
        <v>4</v>
      </c>
      <c r="C146" s="47">
        <v>1</v>
      </c>
      <c r="D146" s="47" t="s">
        <v>88</v>
      </c>
      <c r="E146" s="52">
        <v>60000</v>
      </c>
      <c r="F146" s="47" t="s">
        <v>89</v>
      </c>
      <c r="G146" s="47" t="s">
        <v>239</v>
      </c>
      <c r="H146" s="47" t="s">
        <v>242</v>
      </c>
      <c r="I146" s="50" t="s">
        <v>92</v>
      </c>
      <c r="J146" s="27"/>
      <c r="K146" s="47" t="s">
        <v>98</v>
      </c>
      <c r="L146" s="27"/>
      <c r="M146" s="53"/>
      <c r="N146" s="47"/>
      <c r="O146" s="47" t="s">
        <v>241</v>
      </c>
      <c r="P146" s="38" t="s">
        <v>129</v>
      </c>
      <c r="Q146" s="38" t="s">
        <v>130</v>
      </c>
      <c r="R146" s="47" t="s">
        <v>240</v>
      </c>
      <c r="S146" s="47"/>
      <c r="T146" s="47"/>
      <c r="U146" s="47">
        <v>7</v>
      </c>
      <c r="V146" s="54"/>
      <c r="W146" s="47" t="s">
        <v>96</v>
      </c>
      <c r="AE146" s="55"/>
      <c r="AF146" s="55"/>
      <c r="AG146" s="47" t="s">
        <v>92</v>
      </c>
      <c r="AH146" s="47"/>
      <c r="AJ146" s="47"/>
      <c r="AL146" s="47"/>
      <c r="AM146" s="47" t="s">
        <v>274</v>
      </c>
      <c r="AN146" s="47"/>
      <c r="AO146" s="28"/>
      <c r="AP146" s="28"/>
      <c r="AQ146" s="28"/>
      <c r="AR146" s="28"/>
      <c r="AS146" s="28"/>
      <c r="AT146" s="28"/>
      <c r="AU146" s="28"/>
      <c r="AV146" s="28"/>
      <c r="AW146" s="57"/>
      <c r="AX146" s="28"/>
    </row>
    <row r="147" spans="1:50" s="26" customFormat="1" ht="97.5" customHeight="1">
      <c r="A147" s="88" t="s">
        <v>245</v>
      </c>
      <c r="B147" s="51">
        <v>5</v>
      </c>
      <c r="C147" s="47">
        <v>1</v>
      </c>
      <c r="D147" s="47" t="s">
        <v>88</v>
      </c>
      <c r="E147" s="52">
        <v>55000</v>
      </c>
      <c r="F147" s="47" t="s">
        <v>89</v>
      </c>
      <c r="G147" s="47" t="s">
        <v>239</v>
      </c>
      <c r="H147" s="47" t="s">
        <v>242</v>
      </c>
      <c r="I147" s="50" t="s">
        <v>92</v>
      </c>
      <c r="J147" s="27"/>
      <c r="K147" s="47" t="s">
        <v>98</v>
      </c>
      <c r="L147" s="27"/>
      <c r="M147" s="53"/>
      <c r="N147" s="47"/>
      <c r="O147" s="47" t="s">
        <v>283</v>
      </c>
      <c r="P147" s="38" t="s">
        <v>129</v>
      </c>
      <c r="Q147" s="38" t="s">
        <v>130</v>
      </c>
      <c r="R147" s="47" t="s">
        <v>132</v>
      </c>
      <c r="S147" s="47"/>
      <c r="T147" s="47"/>
      <c r="U147" s="47">
        <v>7</v>
      </c>
      <c r="V147" s="54"/>
      <c r="W147" s="47" t="s">
        <v>96</v>
      </c>
      <c r="AE147" s="55"/>
      <c r="AF147" s="55"/>
      <c r="AG147" s="47" t="s">
        <v>92</v>
      </c>
      <c r="AH147" s="47"/>
      <c r="AJ147" s="47"/>
      <c r="AL147" s="47"/>
      <c r="AM147" s="47" t="s">
        <v>284</v>
      </c>
      <c r="AN147" s="47"/>
      <c r="AO147" s="28"/>
      <c r="AP147" s="28"/>
      <c r="AQ147" s="28"/>
      <c r="AR147" s="28"/>
      <c r="AS147" s="28"/>
      <c r="AT147" s="28"/>
      <c r="AU147" s="28"/>
      <c r="AV147" s="28"/>
      <c r="AW147" s="57"/>
      <c r="AX147" s="28"/>
    </row>
    <row r="148" spans="1:50" s="26" customFormat="1" ht="88.5" customHeight="1">
      <c r="A148" s="88" t="s">
        <v>246</v>
      </c>
      <c r="B148" s="51">
        <v>2</v>
      </c>
      <c r="C148" s="47">
        <v>1</v>
      </c>
      <c r="D148" s="47" t="s">
        <v>88</v>
      </c>
      <c r="E148" s="52">
        <v>52502.12568806399</v>
      </c>
      <c r="F148" s="47" t="s">
        <v>89</v>
      </c>
      <c r="G148" s="47" t="s">
        <v>239</v>
      </c>
      <c r="H148" s="47" t="s">
        <v>242</v>
      </c>
      <c r="I148" s="50" t="s">
        <v>92</v>
      </c>
      <c r="J148" s="27"/>
      <c r="K148" s="47" t="s">
        <v>93</v>
      </c>
      <c r="L148" s="27"/>
      <c r="M148" s="53"/>
      <c r="N148" s="47" t="s">
        <v>222</v>
      </c>
      <c r="O148" s="47" t="s">
        <v>285</v>
      </c>
      <c r="P148" s="38" t="s">
        <v>129</v>
      </c>
      <c r="Q148" s="38" t="s">
        <v>130</v>
      </c>
      <c r="R148" s="47" t="s">
        <v>145</v>
      </c>
      <c r="S148" s="47"/>
      <c r="T148" s="47"/>
      <c r="U148" s="47" t="s">
        <v>167</v>
      </c>
      <c r="V148" s="54"/>
      <c r="W148" s="47" t="s">
        <v>96</v>
      </c>
      <c r="AE148" s="55"/>
      <c r="AF148" s="55"/>
      <c r="AG148" s="47" t="s">
        <v>92</v>
      </c>
      <c r="AH148" s="47"/>
      <c r="AJ148" s="47"/>
      <c r="AL148" s="47"/>
      <c r="AM148" s="47" t="s">
        <v>286</v>
      </c>
      <c r="AN148" s="47"/>
      <c r="AO148" s="28"/>
      <c r="AP148" s="28"/>
      <c r="AQ148" s="28"/>
      <c r="AR148" s="28"/>
      <c r="AS148" s="28"/>
      <c r="AT148" s="28"/>
      <c r="AU148" s="28"/>
      <c r="AV148" s="28"/>
      <c r="AW148" s="57"/>
      <c r="AX148" s="28"/>
    </row>
    <row r="149" spans="1:50" s="26" customFormat="1" ht="88.5" customHeight="1">
      <c r="A149" s="88" t="s">
        <v>133</v>
      </c>
      <c r="B149" s="51">
        <v>4</v>
      </c>
      <c r="C149" s="47">
        <v>2</v>
      </c>
      <c r="D149" s="47" t="s">
        <v>88</v>
      </c>
      <c r="E149" s="52">
        <v>60000</v>
      </c>
      <c r="F149" s="47" t="s">
        <v>89</v>
      </c>
      <c r="G149" s="47" t="s">
        <v>239</v>
      </c>
      <c r="H149" s="47" t="s">
        <v>242</v>
      </c>
      <c r="I149" s="50" t="s">
        <v>92</v>
      </c>
      <c r="J149" s="27"/>
      <c r="K149" s="47" t="s">
        <v>98</v>
      </c>
      <c r="L149" s="27"/>
      <c r="M149" s="53"/>
      <c r="N149" s="47"/>
      <c r="O149" s="47" t="s">
        <v>244</v>
      </c>
      <c r="P149" s="38" t="s">
        <v>129</v>
      </c>
      <c r="Q149" s="38" t="s">
        <v>130</v>
      </c>
      <c r="R149" s="47" t="s">
        <v>243</v>
      </c>
      <c r="S149" s="47"/>
      <c r="T149" s="47"/>
      <c r="U149" s="47">
        <v>7</v>
      </c>
      <c r="V149" s="54"/>
      <c r="W149" s="47" t="s">
        <v>96</v>
      </c>
      <c r="AE149" s="55"/>
      <c r="AF149" s="55"/>
      <c r="AG149" s="47" t="s">
        <v>92</v>
      </c>
      <c r="AH149" s="47"/>
      <c r="AJ149" s="47"/>
      <c r="AL149" s="47"/>
      <c r="AM149" s="47" t="s">
        <v>274</v>
      </c>
      <c r="AN149" s="47"/>
      <c r="AO149" s="28"/>
      <c r="AP149" s="28"/>
      <c r="AQ149" s="28"/>
      <c r="AR149" s="28"/>
      <c r="AS149" s="28"/>
      <c r="AT149" s="28"/>
      <c r="AU149" s="28"/>
      <c r="AV149" s="28"/>
      <c r="AW149" s="57"/>
      <c r="AX149" s="28"/>
    </row>
    <row r="150" spans="1:50" s="26" customFormat="1" ht="88.5" customHeight="1">
      <c r="A150" s="88" t="s">
        <v>246</v>
      </c>
      <c r="B150" s="51">
        <v>2</v>
      </c>
      <c r="C150" s="47">
        <v>1</v>
      </c>
      <c r="D150" s="47" t="s">
        <v>88</v>
      </c>
      <c r="E150" s="52">
        <v>52502.12568806399</v>
      </c>
      <c r="F150" s="47" t="s">
        <v>89</v>
      </c>
      <c r="G150" s="47" t="s">
        <v>239</v>
      </c>
      <c r="H150" s="47" t="s">
        <v>242</v>
      </c>
      <c r="I150" s="50" t="s">
        <v>92</v>
      </c>
      <c r="J150" s="27"/>
      <c r="K150" s="47" t="s">
        <v>103</v>
      </c>
      <c r="L150" s="27"/>
      <c r="M150" s="53"/>
      <c r="N150" s="47" t="s">
        <v>222</v>
      </c>
      <c r="O150" s="47" t="s">
        <v>285</v>
      </c>
      <c r="P150" s="38" t="s">
        <v>129</v>
      </c>
      <c r="Q150" s="38" t="s">
        <v>130</v>
      </c>
      <c r="R150" s="47" t="s">
        <v>243</v>
      </c>
      <c r="S150" s="47"/>
      <c r="T150" s="47"/>
      <c r="U150" s="47">
        <v>7</v>
      </c>
      <c r="V150" s="54"/>
      <c r="W150" s="47" t="s">
        <v>96</v>
      </c>
      <c r="AE150" s="55"/>
      <c r="AF150" s="55"/>
      <c r="AG150" s="47" t="s">
        <v>92</v>
      </c>
      <c r="AH150" s="47"/>
      <c r="AJ150" s="47"/>
      <c r="AL150" s="47"/>
      <c r="AM150" s="47" t="s">
        <v>274</v>
      </c>
      <c r="AN150" s="47"/>
      <c r="AO150" s="28"/>
      <c r="AP150" s="28"/>
      <c r="AQ150" s="28"/>
      <c r="AR150" s="28"/>
      <c r="AS150" s="28"/>
      <c r="AT150" s="28"/>
      <c r="AU150" s="28"/>
      <c r="AV150" s="28"/>
      <c r="AW150" s="57"/>
      <c r="AX150" s="28"/>
    </row>
    <row r="151" spans="1:50" s="26" customFormat="1" ht="88.5" customHeight="1">
      <c r="A151" s="88" t="s">
        <v>133</v>
      </c>
      <c r="B151" s="51">
        <v>4</v>
      </c>
      <c r="C151" s="47">
        <v>2</v>
      </c>
      <c r="D151" s="47" t="s">
        <v>88</v>
      </c>
      <c r="E151" s="52">
        <v>60000</v>
      </c>
      <c r="F151" s="47" t="s">
        <v>89</v>
      </c>
      <c r="G151" s="47" t="s">
        <v>239</v>
      </c>
      <c r="H151" s="47" t="s">
        <v>242</v>
      </c>
      <c r="I151" s="50" t="s">
        <v>92</v>
      </c>
      <c r="J151" s="27"/>
      <c r="K151" s="47" t="s">
        <v>98</v>
      </c>
      <c r="L151" s="27"/>
      <c r="M151" s="53"/>
      <c r="N151" s="47"/>
      <c r="O151" s="47"/>
      <c r="P151" s="38" t="s">
        <v>129</v>
      </c>
      <c r="Q151" s="38" t="s">
        <v>130</v>
      </c>
      <c r="R151" s="47" t="s">
        <v>134</v>
      </c>
      <c r="S151" s="47"/>
      <c r="T151" s="47"/>
      <c r="U151" s="47">
        <v>7</v>
      </c>
      <c r="V151" s="54"/>
      <c r="W151" s="47" t="s">
        <v>96</v>
      </c>
      <c r="AE151" s="55"/>
      <c r="AF151" s="55"/>
      <c r="AG151" s="47" t="s">
        <v>92</v>
      </c>
      <c r="AH151" s="47"/>
      <c r="AJ151" s="47"/>
      <c r="AL151" s="47"/>
      <c r="AM151" s="47" t="s">
        <v>274</v>
      </c>
      <c r="AN151" s="47"/>
      <c r="AO151" s="28"/>
      <c r="AP151" s="28"/>
      <c r="AQ151" s="28"/>
      <c r="AR151" s="28"/>
      <c r="AS151" s="28"/>
      <c r="AT151" s="28"/>
      <c r="AU151" s="28"/>
      <c r="AV151" s="28"/>
      <c r="AW151" s="57"/>
      <c r="AX151" s="28"/>
    </row>
    <row r="152" spans="1:50" s="26" customFormat="1" ht="76.5" customHeight="1">
      <c r="A152" s="88" t="s">
        <v>248</v>
      </c>
      <c r="B152" s="51">
        <v>3</v>
      </c>
      <c r="C152" s="47">
        <v>1</v>
      </c>
      <c r="D152" s="47" t="s">
        <v>88</v>
      </c>
      <c r="E152" s="52">
        <v>41200</v>
      </c>
      <c r="F152" s="47" t="s">
        <v>135</v>
      </c>
      <c r="G152" s="47" t="s">
        <v>249</v>
      </c>
      <c r="H152" s="59">
        <v>0.7083333333333334</v>
      </c>
      <c r="I152" s="50" t="s">
        <v>92</v>
      </c>
      <c r="J152" s="27"/>
      <c r="K152" s="47" t="s">
        <v>93</v>
      </c>
      <c r="L152" s="27"/>
      <c r="M152" s="53"/>
      <c r="N152" s="47"/>
      <c r="O152" s="47"/>
      <c r="P152" s="38" t="s">
        <v>138</v>
      </c>
      <c r="Q152" s="38" t="s">
        <v>139</v>
      </c>
      <c r="R152" s="47">
        <v>3</v>
      </c>
      <c r="S152" s="47"/>
      <c r="T152" s="47"/>
      <c r="U152" s="47"/>
      <c r="V152" s="54"/>
      <c r="W152" s="47"/>
      <c r="Y152" s="26" t="s">
        <v>138</v>
      </c>
      <c r="Z152" s="26" t="s">
        <v>139</v>
      </c>
      <c r="AA152" s="26" t="s">
        <v>275</v>
      </c>
      <c r="AE152" s="55"/>
      <c r="AF152" s="55"/>
      <c r="AG152" s="47"/>
      <c r="AH152" s="47"/>
      <c r="AJ152" s="47"/>
      <c r="AK152" s="47"/>
      <c r="AL152" s="47"/>
      <c r="AM152" s="56"/>
      <c r="AN152" s="47"/>
      <c r="AO152" s="28"/>
      <c r="AP152" s="28"/>
      <c r="AQ152" s="28"/>
      <c r="AR152" s="28"/>
      <c r="AS152" s="28"/>
      <c r="AT152" s="28"/>
      <c r="AU152" s="28"/>
      <c r="AV152" s="28"/>
      <c r="AW152" s="57"/>
      <c r="AX152" s="28"/>
    </row>
    <row r="153" spans="1:50" s="26" customFormat="1" ht="76.5" customHeight="1">
      <c r="A153" s="88" t="s">
        <v>248</v>
      </c>
      <c r="B153" s="51">
        <v>3</v>
      </c>
      <c r="C153" s="47">
        <v>1</v>
      </c>
      <c r="D153" s="47" t="s">
        <v>88</v>
      </c>
      <c r="E153" s="52">
        <v>41200</v>
      </c>
      <c r="F153" s="47" t="s">
        <v>135</v>
      </c>
      <c r="G153" s="47" t="s">
        <v>249</v>
      </c>
      <c r="H153" s="59">
        <v>0.7083333333333334</v>
      </c>
      <c r="I153" s="50" t="s">
        <v>92</v>
      </c>
      <c r="J153" s="27"/>
      <c r="K153" s="47" t="s">
        <v>93</v>
      </c>
      <c r="L153" s="27"/>
      <c r="M153" s="53"/>
      <c r="N153" s="47"/>
      <c r="O153" s="47"/>
      <c r="P153" s="38" t="s">
        <v>138</v>
      </c>
      <c r="Q153" s="38" t="s">
        <v>139</v>
      </c>
      <c r="R153" s="47">
        <v>3</v>
      </c>
      <c r="S153" s="47"/>
      <c r="T153" s="47"/>
      <c r="U153" s="47"/>
      <c r="V153" s="54"/>
      <c r="W153" s="47"/>
      <c r="Y153" s="26" t="s">
        <v>138</v>
      </c>
      <c r="Z153" s="26" t="s">
        <v>139</v>
      </c>
      <c r="AA153" s="26" t="s">
        <v>275</v>
      </c>
      <c r="AE153" s="55"/>
      <c r="AF153" s="55"/>
      <c r="AG153" s="47"/>
      <c r="AH153" s="47"/>
      <c r="AJ153" s="47"/>
      <c r="AK153" s="47"/>
      <c r="AL153" s="47"/>
      <c r="AM153" s="56"/>
      <c r="AN153" s="47"/>
      <c r="AO153" s="28"/>
      <c r="AP153" s="28"/>
      <c r="AQ153" s="28"/>
      <c r="AR153" s="28"/>
      <c r="AS153" s="28"/>
      <c r="AT153" s="28"/>
      <c r="AU153" s="28"/>
      <c r="AV153" s="28"/>
      <c r="AW153" s="57"/>
      <c r="AX153" s="28"/>
    </row>
    <row r="154" spans="1:50" s="26" customFormat="1" ht="76.5" customHeight="1">
      <c r="A154" s="88" t="s">
        <v>480</v>
      </c>
      <c r="B154" s="51">
        <v>3</v>
      </c>
      <c r="C154" s="47">
        <v>1</v>
      </c>
      <c r="D154" s="47" t="s">
        <v>88</v>
      </c>
      <c r="E154" s="52">
        <v>41200</v>
      </c>
      <c r="F154" s="47" t="s">
        <v>135</v>
      </c>
      <c r="G154" s="47" t="s">
        <v>249</v>
      </c>
      <c r="H154" s="59">
        <v>0.7083333333333334</v>
      </c>
      <c r="I154" s="50" t="s">
        <v>92</v>
      </c>
      <c r="J154" s="27"/>
      <c r="K154" s="47" t="s">
        <v>93</v>
      </c>
      <c r="L154" s="27"/>
      <c r="M154" s="53"/>
      <c r="N154" s="47"/>
      <c r="O154" s="47"/>
      <c r="P154" s="38" t="s">
        <v>138</v>
      </c>
      <c r="Q154" s="38" t="s">
        <v>139</v>
      </c>
      <c r="R154" s="47">
        <v>3</v>
      </c>
      <c r="S154" s="47"/>
      <c r="T154" s="47"/>
      <c r="U154" s="47"/>
      <c r="V154" s="54"/>
      <c r="W154" s="47"/>
      <c r="Y154" s="26" t="s">
        <v>138</v>
      </c>
      <c r="Z154" s="26" t="s">
        <v>139</v>
      </c>
      <c r="AA154" s="26" t="s">
        <v>275</v>
      </c>
      <c r="AE154" s="55"/>
      <c r="AF154" s="55"/>
      <c r="AG154" s="47"/>
      <c r="AH154" s="47"/>
      <c r="AJ154" s="47"/>
      <c r="AK154" s="47"/>
      <c r="AL154" s="47"/>
      <c r="AM154" s="56"/>
      <c r="AN154" s="47"/>
      <c r="AO154" s="28"/>
      <c r="AP154" s="28"/>
      <c r="AQ154" s="28"/>
      <c r="AR154" s="28"/>
      <c r="AS154" s="28"/>
      <c r="AT154" s="28"/>
      <c r="AU154" s="28"/>
      <c r="AV154" s="28"/>
      <c r="AW154" s="57"/>
      <c r="AX154" s="28"/>
    </row>
    <row r="155" spans="1:50" s="26" customFormat="1" ht="76.5" customHeight="1">
      <c r="A155" s="88" t="s">
        <v>247</v>
      </c>
      <c r="B155" s="51">
        <v>9840</v>
      </c>
      <c r="C155" s="47">
        <v>1</v>
      </c>
      <c r="D155" s="47" t="s">
        <v>88</v>
      </c>
      <c r="E155" s="52">
        <v>41300</v>
      </c>
      <c r="F155" s="47" t="s">
        <v>186</v>
      </c>
      <c r="G155" s="47" t="s">
        <v>187</v>
      </c>
      <c r="H155" s="47" t="s">
        <v>188</v>
      </c>
      <c r="I155" s="50" t="s">
        <v>92</v>
      </c>
      <c r="J155" s="27"/>
      <c r="K155" s="47">
        <v>2</v>
      </c>
      <c r="L155" s="27"/>
      <c r="M155" s="53"/>
      <c r="N155" s="47"/>
      <c r="O155" s="47"/>
      <c r="P155" s="38" t="s">
        <v>138</v>
      </c>
      <c r="Q155" s="38" t="s">
        <v>139</v>
      </c>
      <c r="R155" s="47">
        <v>9840</v>
      </c>
      <c r="S155" s="47"/>
      <c r="T155" s="47"/>
      <c r="U155" s="47"/>
      <c r="V155" s="54"/>
      <c r="W155" s="47"/>
      <c r="Y155" s="26" t="s">
        <v>138</v>
      </c>
      <c r="Z155" s="26" t="s">
        <v>139</v>
      </c>
      <c r="AE155" s="55"/>
      <c r="AF155" s="55"/>
      <c r="AG155" s="47"/>
      <c r="AH155" s="47"/>
      <c r="AJ155" s="47"/>
      <c r="AK155" s="47"/>
      <c r="AL155" s="47"/>
      <c r="AM155" s="56"/>
      <c r="AN155" s="47"/>
      <c r="AO155" s="28"/>
      <c r="AP155" s="28"/>
      <c r="AQ155" s="28"/>
      <c r="AR155" s="28"/>
      <c r="AS155" s="28"/>
      <c r="AT155" s="28"/>
      <c r="AU155" s="28"/>
      <c r="AV155" s="28"/>
      <c r="AW155" s="57"/>
      <c r="AX155" s="28"/>
    </row>
    <row r="156" spans="1:50" s="26" customFormat="1" ht="75" customHeight="1">
      <c r="A156" s="50" t="s">
        <v>385</v>
      </c>
      <c r="B156" s="51">
        <v>9480</v>
      </c>
      <c r="C156" s="47">
        <v>1</v>
      </c>
      <c r="D156" s="47" t="s">
        <v>88</v>
      </c>
      <c r="E156" s="52">
        <f>B156*1.25*1.29*2.6</f>
        <v>39744.9</v>
      </c>
      <c r="F156" s="47" t="s">
        <v>110</v>
      </c>
      <c r="G156" s="47" t="s">
        <v>140</v>
      </c>
      <c r="H156" s="47" t="s">
        <v>141</v>
      </c>
      <c r="I156" s="50" t="s">
        <v>273</v>
      </c>
      <c r="J156" s="27"/>
      <c r="K156" s="47">
        <v>2</v>
      </c>
      <c r="L156" s="27"/>
      <c r="M156" s="53"/>
      <c r="N156" s="47" t="s">
        <v>222</v>
      </c>
      <c r="O156" s="47"/>
      <c r="P156" s="38" t="s">
        <v>138</v>
      </c>
      <c r="Q156" s="38" t="s">
        <v>139</v>
      </c>
      <c r="R156" s="47">
        <v>11630</v>
      </c>
      <c r="S156" s="47"/>
      <c r="T156" s="47"/>
      <c r="U156" s="47"/>
      <c r="V156" s="54"/>
      <c r="W156" s="47"/>
      <c r="Y156" s="26" t="s">
        <v>138</v>
      </c>
      <c r="Z156" s="26" t="s">
        <v>139</v>
      </c>
      <c r="AE156" s="55"/>
      <c r="AF156" s="55"/>
      <c r="AG156" s="47"/>
      <c r="AH156" s="47"/>
      <c r="AJ156" s="47"/>
      <c r="AK156" s="47"/>
      <c r="AL156" s="47"/>
      <c r="AM156" s="56"/>
      <c r="AN156" s="47"/>
      <c r="AO156" s="28"/>
      <c r="AP156" s="28"/>
      <c r="AQ156" s="28"/>
      <c r="AR156" s="28"/>
      <c r="AS156" s="28"/>
      <c r="AT156" s="28"/>
      <c r="AU156" s="28"/>
      <c r="AV156" s="28"/>
      <c r="AW156" s="57"/>
      <c r="AX156" s="28"/>
    </row>
    <row r="157" spans="1:50" s="26" customFormat="1" ht="174.75" customHeight="1">
      <c r="A157" s="88" t="s">
        <v>386</v>
      </c>
      <c r="B157" s="51">
        <v>11600</v>
      </c>
      <c r="C157" s="47">
        <v>1</v>
      </c>
      <c r="D157" s="47" t="s">
        <v>88</v>
      </c>
      <c r="E157" s="52">
        <f>B157*1.25*1.29*2.6</f>
        <v>48633</v>
      </c>
      <c r="F157" s="47" t="s">
        <v>110</v>
      </c>
      <c r="G157" s="47" t="s">
        <v>140</v>
      </c>
      <c r="H157" s="47" t="s">
        <v>141</v>
      </c>
      <c r="I157" s="50" t="s">
        <v>273</v>
      </c>
      <c r="J157" s="27"/>
      <c r="K157" s="47"/>
      <c r="L157" s="27"/>
      <c r="M157" s="53"/>
      <c r="N157" s="47"/>
      <c r="O157" s="47"/>
      <c r="P157" s="38" t="s">
        <v>138</v>
      </c>
      <c r="Q157" s="38" t="s">
        <v>139</v>
      </c>
      <c r="R157" s="47">
        <v>11630</v>
      </c>
      <c r="S157" s="47"/>
      <c r="T157" s="47"/>
      <c r="U157" s="47"/>
      <c r="V157" s="54"/>
      <c r="W157" s="47"/>
      <c r="Y157" s="26" t="s">
        <v>138</v>
      </c>
      <c r="Z157" s="26" t="s">
        <v>139</v>
      </c>
      <c r="AE157" s="55"/>
      <c r="AF157" s="55"/>
      <c r="AG157" s="47"/>
      <c r="AH157" s="47"/>
      <c r="AJ157" s="47"/>
      <c r="AK157" s="47"/>
      <c r="AL157" s="47"/>
      <c r="AM157" s="56"/>
      <c r="AN157" s="47"/>
      <c r="AO157" s="28"/>
      <c r="AP157" s="28"/>
      <c r="AQ157" s="28"/>
      <c r="AR157" s="28"/>
      <c r="AS157" s="28"/>
      <c r="AT157" s="28"/>
      <c r="AU157" s="28"/>
      <c r="AV157" s="28"/>
      <c r="AW157" s="57"/>
      <c r="AX157" s="28"/>
    </row>
    <row r="158" spans="1:17" s="101" customFormat="1" ht="130.5" customHeight="1">
      <c r="A158" s="88" t="s">
        <v>357</v>
      </c>
      <c r="B158" s="89">
        <v>28350</v>
      </c>
      <c r="C158" s="72">
        <v>1</v>
      </c>
      <c r="D158" s="72" t="s">
        <v>88</v>
      </c>
      <c r="E158" s="90">
        <v>109785.6955</v>
      </c>
      <c r="F158" s="72" t="s">
        <v>110</v>
      </c>
      <c r="G158" s="72" t="s">
        <v>136</v>
      </c>
      <c r="H158" s="72" t="s">
        <v>223</v>
      </c>
      <c r="I158" s="88" t="s">
        <v>265</v>
      </c>
      <c r="J158" s="100"/>
      <c r="K158" s="72" t="s">
        <v>164</v>
      </c>
      <c r="L158" s="100"/>
      <c r="M158" s="93"/>
      <c r="N158" s="72" t="s">
        <v>222</v>
      </c>
      <c r="O158" s="72" t="s">
        <v>224</v>
      </c>
      <c r="P158" s="94" t="s">
        <v>113</v>
      </c>
      <c r="Q158" s="94" t="s">
        <v>114</v>
      </c>
    </row>
    <row r="159" spans="1:17" s="101" customFormat="1" ht="57.75" customHeight="1">
      <c r="A159" s="88" t="s">
        <v>357</v>
      </c>
      <c r="B159" s="89">
        <v>30850</v>
      </c>
      <c r="C159" s="72">
        <v>1</v>
      </c>
      <c r="D159" s="72" t="s">
        <v>88</v>
      </c>
      <c r="E159" s="90">
        <v>116204</v>
      </c>
      <c r="F159" s="72" t="s">
        <v>110</v>
      </c>
      <c r="G159" s="72" t="s">
        <v>136</v>
      </c>
      <c r="H159" s="72" t="s">
        <v>225</v>
      </c>
      <c r="I159" s="88" t="s">
        <v>465</v>
      </c>
      <c r="J159" s="100"/>
      <c r="K159" s="72">
        <v>2</v>
      </c>
      <c r="L159" s="100"/>
      <c r="M159" s="93"/>
      <c r="N159" s="72"/>
      <c r="O159" s="72"/>
      <c r="P159" s="94"/>
      <c r="Q159" s="94"/>
    </row>
    <row r="160" spans="1:17" s="101" customFormat="1" ht="63" customHeight="1">
      <c r="A160" s="88" t="s">
        <v>466</v>
      </c>
      <c r="B160" s="89">
        <v>35100</v>
      </c>
      <c r="C160" s="72">
        <v>1</v>
      </c>
      <c r="D160" s="72" t="s">
        <v>88</v>
      </c>
      <c r="E160" s="90">
        <v>132213</v>
      </c>
      <c r="F160" s="72" t="s">
        <v>110</v>
      </c>
      <c r="G160" s="72" t="s">
        <v>136</v>
      </c>
      <c r="H160" s="72" t="s">
        <v>225</v>
      </c>
      <c r="I160" s="88" t="s">
        <v>467</v>
      </c>
      <c r="J160" s="100"/>
      <c r="K160" s="72">
        <v>2</v>
      </c>
      <c r="L160" s="100"/>
      <c r="M160" s="93"/>
      <c r="N160" s="72"/>
      <c r="O160" s="72"/>
      <c r="P160" s="94"/>
      <c r="Q160" s="94"/>
    </row>
    <row r="161" spans="1:17" s="101" customFormat="1" ht="72" customHeight="1">
      <c r="A161" s="88" t="s">
        <v>358</v>
      </c>
      <c r="B161" s="89">
        <v>19622</v>
      </c>
      <c r="C161" s="72">
        <v>1</v>
      </c>
      <c r="D161" s="72" t="s">
        <v>146</v>
      </c>
      <c r="E161" s="90">
        <v>74204.975</v>
      </c>
      <c r="F161" s="72" t="s">
        <v>115</v>
      </c>
      <c r="G161" s="72" t="s">
        <v>203</v>
      </c>
      <c r="H161" s="72" t="s">
        <v>204</v>
      </c>
      <c r="I161" s="88" t="s">
        <v>266</v>
      </c>
      <c r="J161" s="100"/>
      <c r="K161" s="72" t="s">
        <v>164</v>
      </c>
      <c r="L161" s="100"/>
      <c r="M161" s="93"/>
      <c r="N161" s="72" t="s">
        <v>222</v>
      </c>
      <c r="O161" s="72"/>
      <c r="P161" s="94" t="s">
        <v>113</v>
      </c>
      <c r="Q161" s="94" t="s">
        <v>114</v>
      </c>
    </row>
    <row r="162" spans="1:17" s="101" customFormat="1" ht="96" customHeight="1">
      <c r="A162" s="88" t="s">
        <v>468</v>
      </c>
      <c r="B162" s="89">
        <v>25050</v>
      </c>
      <c r="C162" s="72">
        <v>1</v>
      </c>
      <c r="D162" s="72" t="s">
        <v>146</v>
      </c>
      <c r="E162" s="90">
        <v>91881</v>
      </c>
      <c r="F162" s="72" t="s">
        <v>110</v>
      </c>
      <c r="G162" s="72" t="s">
        <v>111</v>
      </c>
      <c r="H162" s="72" t="s">
        <v>225</v>
      </c>
      <c r="I162" s="88" t="s">
        <v>469</v>
      </c>
      <c r="J162" s="100"/>
      <c r="K162" s="72">
        <v>2</v>
      </c>
      <c r="L162" s="100"/>
      <c r="M162" s="93"/>
      <c r="N162" s="72"/>
      <c r="O162" s="72"/>
      <c r="P162" s="94"/>
      <c r="Q162" s="94"/>
    </row>
    <row r="163" spans="1:17" s="101" customFormat="1" ht="126" customHeight="1">
      <c r="A163" s="88" t="s">
        <v>359</v>
      </c>
      <c r="B163" s="89">
        <v>58150</v>
      </c>
      <c r="C163" s="72">
        <v>1</v>
      </c>
      <c r="D163" s="72" t="s">
        <v>88</v>
      </c>
      <c r="E163" s="90">
        <v>322381.0655</v>
      </c>
      <c r="F163" s="72" t="s">
        <v>110</v>
      </c>
      <c r="G163" s="72" t="s">
        <v>111</v>
      </c>
      <c r="H163" s="72" t="s">
        <v>225</v>
      </c>
      <c r="I163" s="88" t="s">
        <v>287</v>
      </c>
      <c r="J163" s="100"/>
      <c r="K163" s="72">
        <v>2</v>
      </c>
      <c r="L163" s="100"/>
      <c r="M163" s="93"/>
      <c r="N163" s="72" t="s">
        <v>222</v>
      </c>
      <c r="O163" s="72" t="s">
        <v>325</v>
      </c>
      <c r="P163" s="94" t="s">
        <v>113</v>
      </c>
      <c r="Q163" s="94" t="s">
        <v>114</v>
      </c>
    </row>
    <row r="164" spans="1:17" s="101" customFormat="1" ht="99.75" customHeight="1">
      <c r="A164" s="88" t="s">
        <v>360</v>
      </c>
      <c r="B164" s="89">
        <v>24050</v>
      </c>
      <c r="C164" s="72">
        <v>1</v>
      </c>
      <c r="D164" s="72" t="s">
        <v>88</v>
      </c>
      <c r="E164" s="90">
        <v>93134.02377500001</v>
      </c>
      <c r="F164" s="72" t="s">
        <v>110</v>
      </c>
      <c r="G164" s="72" t="s">
        <v>111</v>
      </c>
      <c r="H164" s="72" t="s">
        <v>166</v>
      </c>
      <c r="I164" s="88" t="s">
        <v>267</v>
      </c>
      <c r="J164" s="100"/>
      <c r="K164" s="72">
        <v>2</v>
      </c>
      <c r="L164" s="100"/>
      <c r="M164" s="93"/>
      <c r="N164" s="72" t="s">
        <v>222</v>
      </c>
      <c r="O164" s="72" t="s">
        <v>226</v>
      </c>
      <c r="P164" s="94" t="s">
        <v>113</v>
      </c>
      <c r="Q164" s="94" t="s">
        <v>114</v>
      </c>
    </row>
    <row r="165" spans="1:17" s="101" customFormat="1" ht="117" customHeight="1">
      <c r="A165" s="88" t="s">
        <v>361</v>
      </c>
      <c r="B165" s="89">
        <v>24900</v>
      </c>
      <c r="C165" s="72">
        <v>1</v>
      </c>
      <c r="D165" s="72" t="s">
        <v>88</v>
      </c>
      <c r="E165" s="90">
        <v>96425.40992500001</v>
      </c>
      <c r="F165" s="72" t="s">
        <v>110</v>
      </c>
      <c r="G165" s="72" t="s">
        <v>136</v>
      </c>
      <c r="H165" s="72" t="s">
        <v>223</v>
      </c>
      <c r="I165" s="88" t="s">
        <v>326</v>
      </c>
      <c r="J165" s="100"/>
      <c r="K165" s="72" t="s">
        <v>164</v>
      </c>
      <c r="L165" s="100"/>
      <c r="M165" s="93"/>
      <c r="N165" s="72"/>
      <c r="O165" s="72"/>
      <c r="P165" s="94" t="s">
        <v>113</v>
      </c>
      <c r="Q165" s="94" t="s">
        <v>114</v>
      </c>
    </row>
    <row r="166" spans="1:17" s="101" customFormat="1" ht="127.5" customHeight="1">
      <c r="A166" s="88" t="s">
        <v>361</v>
      </c>
      <c r="B166" s="89">
        <v>24900</v>
      </c>
      <c r="C166" s="72">
        <v>1</v>
      </c>
      <c r="D166" s="72" t="s">
        <v>88</v>
      </c>
      <c r="E166" s="90">
        <v>96425.40992500001</v>
      </c>
      <c r="F166" s="72" t="s">
        <v>110</v>
      </c>
      <c r="G166" s="72" t="s">
        <v>136</v>
      </c>
      <c r="H166" s="72" t="s">
        <v>223</v>
      </c>
      <c r="I166" s="88" t="s">
        <v>326</v>
      </c>
      <c r="J166" s="100"/>
      <c r="K166" s="72" t="s">
        <v>164</v>
      </c>
      <c r="L166" s="100"/>
      <c r="M166" s="93"/>
      <c r="N166" s="72"/>
      <c r="O166" s="81" t="s">
        <v>470</v>
      </c>
      <c r="P166" s="94" t="s">
        <v>113</v>
      </c>
      <c r="Q166" s="94" t="s">
        <v>114</v>
      </c>
    </row>
    <row r="167" spans="1:17" s="101" customFormat="1" ht="146.25" customHeight="1">
      <c r="A167" s="88" t="s">
        <v>362</v>
      </c>
      <c r="B167" s="89">
        <v>21850</v>
      </c>
      <c r="C167" s="72">
        <v>1</v>
      </c>
      <c r="D167" s="72" t="s">
        <v>88</v>
      </c>
      <c r="E167" s="90">
        <v>84614.388625</v>
      </c>
      <c r="F167" s="72" t="s">
        <v>110</v>
      </c>
      <c r="G167" s="72" t="s">
        <v>124</v>
      </c>
      <c r="H167" s="72" t="s">
        <v>125</v>
      </c>
      <c r="I167" s="88" t="s">
        <v>268</v>
      </c>
      <c r="J167" s="100"/>
      <c r="K167" s="72" t="s">
        <v>164</v>
      </c>
      <c r="L167" s="100"/>
      <c r="M167" s="93"/>
      <c r="N167" s="72"/>
      <c r="O167" s="72"/>
      <c r="P167" s="94" t="s">
        <v>113</v>
      </c>
      <c r="Q167" s="94" t="s">
        <v>114</v>
      </c>
    </row>
    <row r="168" spans="1:17" s="101" customFormat="1" ht="146.25" customHeight="1">
      <c r="A168" s="88" t="s">
        <v>362</v>
      </c>
      <c r="B168" s="89">
        <v>21850</v>
      </c>
      <c r="C168" s="72">
        <v>1</v>
      </c>
      <c r="D168" s="72" t="s">
        <v>146</v>
      </c>
      <c r="E168" s="90">
        <v>84614.388625</v>
      </c>
      <c r="F168" s="72" t="s">
        <v>110</v>
      </c>
      <c r="G168" s="72" t="s">
        <v>124</v>
      </c>
      <c r="H168" s="72" t="s">
        <v>125</v>
      </c>
      <c r="I168" s="88" t="s">
        <v>268</v>
      </c>
      <c r="J168" s="100"/>
      <c r="K168" s="72" t="s">
        <v>164</v>
      </c>
      <c r="L168" s="100"/>
      <c r="M168" s="93"/>
      <c r="N168" s="72"/>
      <c r="O168" s="72" t="s">
        <v>471</v>
      </c>
      <c r="P168" s="94" t="s">
        <v>113</v>
      </c>
      <c r="Q168" s="94" t="s">
        <v>114</v>
      </c>
    </row>
    <row r="169" spans="1:17" s="101" customFormat="1" ht="146.25" customHeight="1">
      <c r="A169" s="88" t="s">
        <v>363</v>
      </c>
      <c r="B169" s="89">
        <v>21050</v>
      </c>
      <c r="C169" s="72">
        <v>1</v>
      </c>
      <c r="D169" s="72" t="s">
        <v>88</v>
      </c>
      <c r="E169" s="90">
        <v>84614.388625</v>
      </c>
      <c r="F169" s="72" t="s">
        <v>110</v>
      </c>
      <c r="G169" s="72" t="s">
        <v>124</v>
      </c>
      <c r="H169" s="72" t="s">
        <v>125</v>
      </c>
      <c r="I169" s="88" t="s">
        <v>269</v>
      </c>
      <c r="J169" s="100"/>
      <c r="K169" s="72" t="s">
        <v>164</v>
      </c>
      <c r="L169" s="100"/>
      <c r="M169" s="93"/>
      <c r="N169" s="72" t="s">
        <v>222</v>
      </c>
      <c r="O169" s="72" t="s">
        <v>472</v>
      </c>
      <c r="P169" s="94" t="s">
        <v>113</v>
      </c>
      <c r="Q169" s="94" t="s">
        <v>114</v>
      </c>
    </row>
    <row r="170" spans="1:17" s="101" customFormat="1" ht="117" customHeight="1">
      <c r="A170" s="88" t="s">
        <v>362</v>
      </c>
      <c r="B170" s="89">
        <v>22350</v>
      </c>
      <c r="C170" s="72">
        <v>1</v>
      </c>
      <c r="D170" s="72" t="s">
        <v>88</v>
      </c>
      <c r="E170" s="90">
        <v>84187</v>
      </c>
      <c r="F170" s="72" t="s">
        <v>110</v>
      </c>
      <c r="G170" s="72" t="s">
        <v>136</v>
      </c>
      <c r="H170" s="72" t="s">
        <v>223</v>
      </c>
      <c r="I170" s="88" t="s">
        <v>326</v>
      </c>
      <c r="J170" s="100"/>
      <c r="K170" s="72">
        <v>2</v>
      </c>
      <c r="L170" s="100"/>
      <c r="M170" s="93"/>
      <c r="N170" s="72" t="s">
        <v>222</v>
      </c>
      <c r="O170" s="81" t="s">
        <v>473</v>
      </c>
      <c r="P170" s="94"/>
      <c r="Q170" s="94"/>
    </row>
    <row r="171" spans="1:17" s="101" customFormat="1" ht="146.25" customHeight="1">
      <c r="A171" s="88" t="s">
        <v>364</v>
      </c>
      <c r="B171" s="89">
        <v>30450</v>
      </c>
      <c r="C171" s="72">
        <v>1</v>
      </c>
      <c r="D171" s="72" t="s">
        <v>88</v>
      </c>
      <c r="E171" s="90">
        <v>117653</v>
      </c>
      <c r="F171" s="72" t="s">
        <v>110</v>
      </c>
      <c r="G171" s="72" t="s">
        <v>122</v>
      </c>
      <c r="H171" s="72" t="s">
        <v>137</v>
      </c>
      <c r="I171" s="88" t="s">
        <v>269</v>
      </c>
      <c r="J171" s="100"/>
      <c r="K171" s="72" t="s">
        <v>164</v>
      </c>
      <c r="L171" s="100"/>
      <c r="M171" s="93"/>
      <c r="N171" s="72"/>
      <c r="O171" s="72"/>
      <c r="P171" s="94" t="s">
        <v>113</v>
      </c>
      <c r="Q171" s="94" t="s">
        <v>114</v>
      </c>
    </row>
    <row r="172" spans="1:17" s="101" customFormat="1" ht="146.25" customHeight="1">
      <c r="A172" s="88" t="s">
        <v>364</v>
      </c>
      <c r="B172" s="89">
        <v>30950</v>
      </c>
      <c r="C172" s="72">
        <v>1</v>
      </c>
      <c r="D172" s="72" t="s">
        <v>88</v>
      </c>
      <c r="E172" s="90">
        <v>119202</v>
      </c>
      <c r="F172" s="72" t="s">
        <v>110</v>
      </c>
      <c r="G172" s="72" t="s">
        <v>122</v>
      </c>
      <c r="H172" s="72" t="s">
        <v>137</v>
      </c>
      <c r="I172" s="88" t="s">
        <v>269</v>
      </c>
      <c r="J172" s="100"/>
      <c r="K172" s="72" t="s">
        <v>164</v>
      </c>
      <c r="L172" s="100"/>
      <c r="M172" s="93"/>
      <c r="N172" s="72" t="s">
        <v>222</v>
      </c>
      <c r="O172" s="81" t="s">
        <v>474</v>
      </c>
      <c r="P172" s="94" t="s">
        <v>113</v>
      </c>
      <c r="Q172" s="94" t="s">
        <v>114</v>
      </c>
    </row>
    <row r="173" spans="1:17" s="49" customFormat="1" ht="91.5" customHeight="1">
      <c r="A173" s="88" t="s">
        <v>378</v>
      </c>
      <c r="B173" s="51">
        <v>33000</v>
      </c>
      <c r="C173" s="47">
        <v>1</v>
      </c>
      <c r="D173" s="47" t="s">
        <v>88</v>
      </c>
      <c r="E173" s="52">
        <v>125000</v>
      </c>
      <c r="F173" s="72" t="s">
        <v>110</v>
      </c>
      <c r="G173" s="47" t="s">
        <v>237</v>
      </c>
      <c r="H173" s="47" t="s">
        <v>238</v>
      </c>
      <c r="I173" s="50" t="s">
        <v>143</v>
      </c>
      <c r="J173" s="48"/>
      <c r="K173" s="47"/>
      <c r="L173" s="48"/>
      <c r="M173" s="53"/>
      <c r="N173" s="47"/>
      <c r="O173" s="47"/>
      <c r="P173" s="38" t="s">
        <v>270</v>
      </c>
      <c r="Q173" s="38" t="s">
        <v>127</v>
      </c>
    </row>
    <row r="174" spans="1:17" s="49" customFormat="1" ht="91.5" customHeight="1">
      <c r="A174" s="88" t="s">
        <v>379</v>
      </c>
      <c r="B174" s="51">
        <v>26900</v>
      </c>
      <c r="C174" s="47">
        <v>3</v>
      </c>
      <c r="D174" s="47" t="s">
        <v>88</v>
      </c>
      <c r="E174" s="52">
        <v>120000</v>
      </c>
      <c r="F174" s="72" t="s">
        <v>115</v>
      </c>
      <c r="G174" s="47" t="s">
        <v>233</v>
      </c>
      <c r="H174" s="47" t="s">
        <v>234</v>
      </c>
      <c r="I174" s="50" t="s">
        <v>288</v>
      </c>
      <c r="J174" s="48"/>
      <c r="K174" s="47" t="s">
        <v>99</v>
      </c>
      <c r="L174" s="48"/>
      <c r="M174" s="53"/>
      <c r="N174" s="47"/>
      <c r="O174" s="47"/>
      <c r="P174" s="38" t="s">
        <v>270</v>
      </c>
      <c r="Q174" s="38" t="s">
        <v>127</v>
      </c>
    </row>
    <row r="175" spans="1:17" s="49" customFormat="1" ht="91.5" customHeight="1">
      <c r="A175" s="88" t="s">
        <v>380</v>
      </c>
      <c r="B175" s="51">
        <v>34500</v>
      </c>
      <c r="C175" s="47">
        <v>1</v>
      </c>
      <c r="D175" s="47" t="s">
        <v>88</v>
      </c>
      <c r="E175" s="52">
        <v>130000</v>
      </c>
      <c r="F175" s="72" t="s">
        <v>110</v>
      </c>
      <c r="G175" s="47" t="s">
        <v>237</v>
      </c>
      <c r="H175" s="47" t="s">
        <v>238</v>
      </c>
      <c r="I175" s="50" t="s">
        <v>143</v>
      </c>
      <c r="J175" s="48"/>
      <c r="K175" s="47"/>
      <c r="L175" s="48"/>
      <c r="M175" s="53"/>
      <c r="N175" s="47"/>
      <c r="O175" s="47"/>
      <c r="P175" s="38" t="s">
        <v>270</v>
      </c>
      <c r="Q175" s="38" t="s">
        <v>127</v>
      </c>
    </row>
    <row r="176" spans="1:17" s="49" customFormat="1" ht="91.5" customHeight="1">
      <c r="A176" s="88" t="s">
        <v>381</v>
      </c>
      <c r="B176" s="51">
        <v>34500</v>
      </c>
      <c r="C176" s="47">
        <v>1</v>
      </c>
      <c r="D176" s="47" t="s">
        <v>88</v>
      </c>
      <c r="E176" s="52">
        <v>130000</v>
      </c>
      <c r="F176" s="72" t="s">
        <v>110</v>
      </c>
      <c r="G176" s="47" t="s">
        <v>237</v>
      </c>
      <c r="H176" s="47" t="s">
        <v>238</v>
      </c>
      <c r="I176" s="50" t="s">
        <v>143</v>
      </c>
      <c r="J176" s="48"/>
      <c r="K176" s="47"/>
      <c r="L176" s="48"/>
      <c r="M176" s="53"/>
      <c r="N176" s="47"/>
      <c r="O176" s="47"/>
      <c r="P176" s="38" t="s">
        <v>270</v>
      </c>
      <c r="Q176" s="38" t="s">
        <v>127</v>
      </c>
    </row>
    <row r="177" spans="1:17" s="49" customFormat="1" ht="91.5" customHeight="1">
      <c r="A177" s="88" t="s">
        <v>382</v>
      </c>
      <c r="B177" s="51">
        <v>27600</v>
      </c>
      <c r="C177" s="47">
        <v>3</v>
      </c>
      <c r="D177" s="47" t="s">
        <v>88</v>
      </c>
      <c r="E177" s="52">
        <v>115000</v>
      </c>
      <c r="F177" s="72" t="s">
        <v>110</v>
      </c>
      <c r="G177" s="47" t="s">
        <v>237</v>
      </c>
      <c r="H177" s="47" t="s">
        <v>238</v>
      </c>
      <c r="I177" s="50" t="s">
        <v>143</v>
      </c>
      <c r="J177" s="48"/>
      <c r="K177" s="47" t="s">
        <v>164</v>
      </c>
      <c r="L177" s="48"/>
      <c r="M177" s="53"/>
      <c r="N177" s="47"/>
      <c r="O177" s="47"/>
      <c r="P177" s="38" t="s">
        <v>270</v>
      </c>
      <c r="Q177" s="38" t="s">
        <v>127</v>
      </c>
    </row>
    <row r="178" spans="1:17" s="49" customFormat="1" ht="91.5" customHeight="1">
      <c r="A178" s="88" t="s">
        <v>383</v>
      </c>
      <c r="B178" s="51">
        <v>26000</v>
      </c>
      <c r="C178" s="47">
        <v>1</v>
      </c>
      <c r="D178" s="47" t="s">
        <v>88</v>
      </c>
      <c r="E178" s="52">
        <v>110000</v>
      </c>
      <c r="F178" s="72" t="s">
        <v>110</v>
      </c>
      <c r="G178" s="47" t="s">
        <v>237</v>
      </c>
      <c r="H178" s="47" t="s">
        <v>238</v>
      </c>
      <c r="I178" s="50" t="s">
        <v>143</v>
      </c>
      <c r="J178" s="48"/>
      <c r="K178" s="47" t="s">
        <v>93</v>
      </c>
      <c r="L178" s="48"/>
      <c r="M178" s="53"/>
      <c r="N178" s="47"/>
      <c r="O178" s="47"/>
      <c r="P178" s="38" t="s">
        <v>270</v>
      </c>
      <c r="Q178" s="38" t="s">
        <v>127</v>
      </c>
    </row>
    <row r="179" spans="1:17" s="49" customFormat="1" ht="96" customHeight="1">
      <c r="A179" s="88" t="s">
        <v>478</v>
      </c>
      <c r="B179" s="51">
        <v>23900</v>
      </c>
      <c r="C179" s="47">
        <v>1</v>
      </c>
      <c r="D179" s="47" t="s">
        <v>88</v>
      </c>
      <c r="E179" s="52">
        <v>100000</v>
      </c>
      <c r="F179" s="72" t="s">
        <v>110</v>
      </c>
      <c r="G179" s="47" t="s">
        <v>237</v>
      </c>
      <c r="H179" s="47" t="s">
        <v>238</v>
      </c>
      <c r="I179" s="50" t="s">
        <v>479</v>
      </c>
      <c r="J179" s="48"/>
      <c r="K179" s="47">
        <v>2</v>
      </c>
      <c r="L179" s="48"/>
      <c r="M179" s="53"/>
      <c r="N179" s="47"/>
      <c r="O179" s="47"/>
      <c r="P179" s="38"/>
      <c r="Q179" s="38"/>
    </row>
    <row r="180" spans="1:17" s="49" customFormat="1" ht="96" customHeight="1">
      <c r="A180" s="88" t="s">
        <v>384</v>
      </c>
      <c r="B180" s="51">
        <v>26900</v>
      </c>
      <c r="C180" s="47">
        <v>1</v>
      </c>
      <c r="D180" s="47" t="s">
        <v>88</v>
      </c>
      <c r="E180" s="52">
        <v>120000</v>
      </c>
      <c r="F180" s="47" t="s">
        <v>115</v>
      </c>
      <c r="G180" s="47" t="s">
        <v>231</v>
      </c>
      <c r="H180" s="47" t="s">
        <v>232</v>
      </c>
      <c r="I180" s="50" t="s">
        <v>143</v>
      </c>
      <c r="J180" s="48"/>
      <c r="K180" s="47" t="s">
        <v>103</v>
      </c>
      <c r="L180" s="48"/>
      <c r="M180" s="53"/>
      <c r="N180" s="47"/>
      <c r="O180" s="47"/>
      <c r="P180" s="38" t="s">
        <v>270</v>
      </c>
      <c r="Q180" s="38" t="s">
        <v>127</v>
      </c>
    </row>
    <row r="181" spans="1:50" s="26" customFormat="1" ht="96" customHeight="1">
      <c r="A181" s="88" t="s">
        <v>144</v>
      </c>
      <c r="B181" s="51">
        <v>22400</v>
      </c>
      <c r="C181" s="47">
        <v>1</v>
      </c>
      <c r="D181" s="47" t="s">
        <v>88</v>
      </c>
      <c r="E181" s="52">
        <v>80371</v>
      </c>
      <c r="F181" s="47" t="s">
        <v>89</v>
      </c>
      <c r="G181" s="47" t="s">
        <v>239</v>
      </c>
      <c r="H181" s="47" t="s">
        <v>242</v>
      </c>
      <c r="I181" s="50" t="s">
        <v>92</v>
      </c>
      <c r="J181" s="27"/>
      <c r="K181" s="47" t="s">
        <v>98</v>
      </c>
      <c r="L181" s="27"/>
      <c r="M181" s="53"/>
      <c r="N181" s="47" t="s">
        <v>222</v>
      </c>
      <c r="O181" s="47" t="s">
        <v>285</v>
      </c>
      <c r="P181" s="38" t="s">
        <v>138</v>
      </c>
      <c r="Q181" s="38" t="s">
        <v>139</v>
      </c>
      <c r="R181" s="47" t="s">
        <v>134</v>
      </c>
      <c r="S181" s="47"/>
      <c r="T181" s="47"/>
      <c r="U181" s="47">
        <v>7</v>
      </c>
      <c r="V181" s="54"/>
      <c r="W181" s="47" t="s">
        <v>96</v>
      </c>
      <c r="AE181" s="55"/>
      <c r="AF181" s="55"/>
      <c r="AG181" s="47" t="s">
        <v>92</v>
      </c>
      <c r="AH181" s="47"/>
      <c r="AJ181" s="47"/>
      <c r="AL181" s="47"/>
      <c r="AM181" s="47" t="s">
        <v>274</v>
      </c>
      <c r="AN181" s="47"/>
      <c r="AO181" s="28"/>
      <c r="AP181" s="28"/>
      <c r="AQ181" s="28"/>
      <c r="AR181" s="28"/>
      <c r="AS181" s="28"/>
      <c r="AT181" s="28"/>
      <c r="AU181" s="28"/>
      <c r="AV181" s="28"/>
      <c r="AW181" s="57"/>
      <c r="AX181" s="28"/>
    </row>
    <row r="182" spans="1:50" s="26" customFormat="1" ht="96" customHeight="1">
      <c r="A182" s="88" t="s">
        <v>293</v>
      </c>
      <c r="B182" s="89">
        <v>36950</v>
      </c>
      <c r="C182" s="47">
        <v>1</v>
      </c>
      <c r="D182" s="47" t="s">
        <v>146</v>
      </c>
      <c r="E182" s="90">
        <f aca="true" t="shared" si="1" ref="E182:E188">B182*2.6*1.159</f>
        <v>111345.13</v>
      </c>
      <c r="F182" s="47" t="s">
        <v>110</v>
      </c>
      <c r="G182" s="47" t="s">
        <v>140</v>
      </c>
      <c r="H182" s="47" t="s">
        <v>141</v>
      </c>
      <c r="I182" s="60" t="s">
        <v>305</v>
      </c>
      <c r="J182" s="27"/>
      <c r="K182" s="47"/>
      <c r="L182" s="27"/>
      <c r="M182" s="53"/>
      <c r="N182" s="102" t="s">
        <v>222</v>
      </c>
      <c r="O182" s="102" t="s">
        <v>296</v>
      </c>
      <c r="P182" s="38" t="s">
        <v>138</v>
      </c>
      <c r="Q182" s="38" t="s">
        <v>139</v>
      </c>
      <c r="R182" s="47"/>
      <c r="S182" s="47"/>
      <c r="T182" s="47"/>
      <c r="U182" s="47"/>
      <c r="V182" s="54"/>
      <c r="W182" s="47"/>
      <c r="AE182" s="55"/>
      <c r="AF182" s="55"/>
      <c r="AG182" s="47"/>
      <c r="AH182" s="47"/>
      <c r="AJ182" s="47"/>
      <c r="AK182" s="47"/>
      <c r="AL182" s="47"/>
      <c r="AM182" s="56"/>
      <c r="AN182" s="47"/>
      <c r="AO182" s="28"/>
      <c r="AP182" s="28"/>
      <c r="AQ182" s="28"/>
      <c r="AR182" s="28"/>
      <c r="AS182" s="28"/>
      <c r="AT182" s="28"/>
      <c r="AU182" s="28"/>
      <c r="AV182" s="28"/>
      <c r="AW182" s="57"/>
      <c r="AX182" s="28"/>
    </row>
    <row r="183" spans="1:50" s="26" customFormat="1" ht="96" customHeight="1">
      <c r="A183" s="88" t="s">
        <v>295</v>
      </c>
      <c r="B183" s="51">
        <v>25670</v>
      </c>
      <c r="C183" s="47">
        <v>1</v>
      </c>
      <c r="D183" s="47" t="s">
        <v>146</v>
      </c>
      <c r="E183" s="90">
        <f t="shared" si="1"/>
        <v>77353.978</v>
      </c>
      <c r="F183" s="47" t="s">
        <v>110</v>
      </c>
      <c r="G183" s="47" t="s">
        <v>140</v>
      </c>
      <c r="H183" s="47" t="s">
        <v>141</v>
      </c>
      <c r="I183" s="60" t="s">
        <v>305</v>
      </c>
      <c r="J183" s="27"/>
      <c r="K183" s="47" t="s">
        <v>164</v>
      </c>
      <c r="L183" s="27"/>
      <c r="M183" s="53"/>
      <c r="N183" s="47" t="s">
        <v>222</v>
      </c>
      <c r="O183" s="47"/>
      <c r="P183" s="38" t="s">
        <v>138</v>
      </c>
      <c r="Q183" s="38" t="s">
        <v>139</v>
      </c>
      <c r="R183" s="47" t="s">
        <v>289</v>
      </c>
      <c r="S183" s="47"/>
      <c r="T183" s="47"/>
      <c r="U183" s="47"/>
      <c r="V183" s="54"/>
      <c r="W183" s="47" t="s">
        <v>96</v>
      </c>
      <c r="AE183" s="55"/>
      <c r="AF183" s="55"/>
      <c r="AG183" s="47"/>
      <c r="AH183" s="47"/>
      <c r="AJ183" s="47"/>
      <c r="AK183" s="47"/>
      <c r="AL183" s="47"/>
      <c r="AM183" s="56"/>
      <c r="AN183" s="47"/>
      <c r="AO183" s="28"/>
      <c r="AP183" s="28"/>
      <c r="AQ183" s="28"/>
      <c r="AR183" s="28"/>
      <c r="AS183" s="28"/>
      <c r="AT183" s="28"/>
      <c r="AU183" s="28"/>
      <c r="AV183" s="28"/>
      <c r="AW183" s="57"/>
      <c r="AX183" s="28"/>
    </row>
    <row r="184" spans="1:50" s="26" customFormat="1" ht="96" customHeight="1">
      <c r="A184" s="88" t="s">
        <v>300</v>
      </c>
      <c r="B184" s="51">
        <v>33150</v>
      </c>
      <c r="C184" s="47">
        <v>1</v>
      </c>
      <c r="D184" s="47" t="s">
        <v>88</v>
      </c>
      <c r="E184" s="90">
        <f t="shared" si="1"/>
        <v>99894.21</v>
      </c>
      <c r="F184" s="47" t="s">
        <v>110</v>
      </c>
      <c r="G184" s="47" t="s">
        <v>140</v>
      </c>
      <c r="H184" s="47" t="s">
        <v>141</v>
      </c>
      <c r="I184" s="60" t="s">
        <v>297</v>
      </c>
      <c r="J184" s="27"/>
      <c r="K184" s="47"/>
      <c r="L184" s="27"/>
      <c r="M184" s="53"/>
      <c r="N184" s="47"/>
      <c r="O184" s="47"/>
      <c r="P184" s="38" t="s">
        <v>138</v>
      </c>
      <c r="Q184" s="38" t="s">
        <v>139</v>
      </c>
      <c r="R184" s="47"/>
      <c r="S184" s="47"/>
      <c r="T184" s="47"/>
      <c r="U184" s="47"/>
      <c r="V184" s="54"/>
      <c r="W184" s="47"/>
      <c r="AE184" s="55"/>
      <c r="AF184" s="55"/>
      <c r="AG184" s="47"/>
      <c r="AH184" s="47"/>
      <c r="AJ184" s="47"/>
      <c r="AK184" s="47"/>
      <c r="AL184" s="47"/>
      <c r="AM184" s="56"/>
      <c r="AN184" s="47"/>
      <c r="AO184" s="28"/>
      <c r="AP184" s="28"/>
      <c r="AQ184" s="28"/>
      <c r="AR184" s="28"/>
      <c r="AS184" s="28"/>
      <c r="AT184" s="28"/>
      <c r="AU184" s="28"/>
      <c r="AV184" s="28"/>
      <c r="AW184" s="57"/>
      <c r="AX184" s="28"/>
    </row>
    <row r="185" spans="1:50" s="26" customFormat="1" ht="97.5" customHeight="1">
      <c r="A185" s="88" t="s">
        <v>301</v>
      </c>
      <c r="B185" s="51">
        <v>36200</v>
      </c>
      <c r="C185" s="47">
        <v>1</v>
      </c>
      <c r="D185" s="47" t="s">
        <v>146</v>
      </c>
      <c r="E185" s="90">
        <f t="shared" si="1"/>
        <v>109085.08</v>
      </c>
      <c r="F185" s="47" t="s">
        <v>110</v>
      </c>
      <c r="G185" s="47" t="s">
        <v>140</v>
      </c>
      <c r="H185" s="47" t="s">
        <v>141</v>
      </c>
      <c r="I185" s="60" t="s">
        <v>298</v>
      </c>
      <c r="J185" s="27"/>
      <c r="K185" s="47"/>
      <c r="L185" s="27"/>
      <c r="M185" s="53"/>
      <c r="N185" s="47"/>
      <c r="O185" s="47"/>
      <c r="P185" s="38" t="s">
        <v>138</v>
      </c>
      <c r="Q185" s="38" t="s">
        <v>139</v>
      </c>
      <c r="R185" s="47"/>
      <c r="S185" s="47"/>
      <c r="T185" s="47"/>
      <c r="U185" s="47"/>
      <c r="V185" s="54"/>
      <c r="W185" s="47"/>
      <c r="AE185" s="55"/>
      <c r="AF185" s="55"/>
      <c r="AG185" s="47"/>
      <c r="AH185" s="47"/>
      <c r="AJ185" s="47"/>
      <c r="AK185" s="47"/>
      <c r="AL185" s="47"/>
      <c r="AM185" s="56"/>
      <c r="AN185" s="47"/>
      <c r="AO185" s="28"/>
      <c r="AP185" s="28"/>
      <c r="AQ185" s="28"/>
      <c r="AR185" s="28"/>
      <c r="AS185" s="28"/>
      <c r="AT185" s="28"/>
      <c r="AU185" s="28"/>
      <c r="AV185" s="28"/>
      <c r="AW185" s="57"/>
      <c r="AX185" s="28"/>
    </row>
    <row r="186" spans="1:50" s="26" customFormat="1" ht="109.5" customHeight="1">
      <c r="A186" s="88" t="s">
        <v>303</v>
      </c>
      <c r="B186" s="51">
        <v>44800</v>
      </c>
      <c r="C186" s="47">
        <v>2</v>
      </c>
      <c r="D186" s="47" t="s">
        <v>146</v>
      </c>
      <c r="E186" s="90">
        <f t="shared" si="1"/>
        <v>135000.32</v>
      </c>
      <c r="F186" s="47" t="s">
        <v>110</v>
      </c>
      <c r="G186" s="47" t="s">
        <v>140</v>
      </c>
      <c r="H186" s="47" t="s">
        <v>141</v>
      </c>
      <c r="I186" s="60" t="s">
        <v>148</v>
      </c>
      <c r="J186" s="27"/>
      <c r="K186" s="47"/>
      <c r="L186" s="27"/>
      <c r="M186" s="53"/>
      <c r="N186" s="47"/>
      <c r="O186" s="47"/>
      <c r="P186" s="38"/>
      <c r="Q186" s="38"/>
      <c r="R186" s="47"/>
      <c r="S186" s="47"/>
      <c r="T186" s="47"/>
      <c r="U186" s="47"/>
      <c r="V186" s="54"/>
      <c r="W186" s="47"/>
      <c r="AE186" s="55"/>
      <c r="AF186" s="55"/>
      <c r="AG186" s="47"/>
      <c r="AH186" s="47"/>
      <c r="AJ186" s="47"/>
      <c r="AK186" s="47"/>
      <c r="AL186" s="47"/>
      <c r="AM186" s="56"/>
      <c r="AN186" s="47"/>
      <c r="AO186" s="28"/>
      <c r="AP186" s="28"/>
      <c r="AQ186" s="28"/>
      <c r="AR186" s="28"/>
      <c r="AS186" s="28"/>
      <c r="AT186" s="28"/>
      <c r="AU186" s="28"/>
      <c r="AV186" s="28"/>
      <c r="AW186" s="57"/>
      <c r="AX186" s="28"/>
    </row>
    <row r="187" spans="1:50" s="26" customFormat="1" ht="109.5" customHeight="1">
      <c r="A187" s="88" t="s">
        <v>302</v>
      </c>
      <c r="B187" s="51">
        <v>51450</v>
      </c>
      <c r="C187" s="47">
        <v>1</v>
      </c>
      <c r="D187" s="47" t="s">
        <v>146</v>
      </c>
      <c r="E187" s="52">
        <f t="shared" si="1"/>
        <v>155039.43</v>
      </c>
      <c r="F187" s="47" t="s">
        <v>110</v>
      </c>
      <c r="G187" s="47" t="s">
        <v>140</v>
      </c>
      <c r="H187" s="47" t="s">
        <v>141</v>
      </c>
      <c r="I187" s="60" t="s">
        <v>147</v>
      </c>
      <c r="J187" s="27"/>
      <c r="K187" s="47"/>
      <c r="L187" s="27"/>
      <c r="M187" s="53"/>
      <c r="N187" s="47"/>
      <c r="O187" s="47"/>
      <c r="P187" s="38" t="s">
        <v>138</v>
      </c>
      <c r="Q187" s="38" t="s">
        <v>139</v>
      </c>
      <c r="R187" s="47"/>
      <c r="S187" s="47"/>
      <c r="T187" s="47"/>
      <c r="U187" s="47"/>
      <c r="V187" s="54"/>
      <c r="W187" s="47"/>
      <c r="AE187" s="55"/>
      <c r="AF187" s="55"/>
      <c r="AG187" s="47"/>
      <c r="AH187" s="47"/>
      <c r="AJ187" s="47"/>
      <c r="AK187" s="47"/>
      <c r="AL187" s="47"/>
      <c r="AM187" s="56"/>
      <c r="AN187" s="47"/>
      <c r="AO187" s="28"/>
      <c r="AP187" s="28"/>
      <c r="AQ187" s="28"/>
      <c r="AR187" s="28"/>
      <c r="AS187" s="28"/>
      <c r="AT187" s="28"/>
      <c r="AU187" s="28"/>
      <c r="AV187" s="28"/>
      <c r="AW187" s="57"/>
      <c r="AX187" s="28"/>
    </row>
    <row r="188" spans="1:50" s="26" customFormat="1" ht="99" customHeight="1">
      <c r="A188" s="88" t="s">
        <v>494</v>
      </c>
      <c r="B188" s="51">
        <v>44800</v>
      </c>
      <c r="C188" s="47">
        <v>2</v>
      </c>
      <c r="D188" s="47" t="s">
        <v>146</v>
      </c>
      <c r="E188" s="52">
        <f t="shared" si="1"/>
        <v>135000.32</v>
      </c>
      <c r="F188" s="47" t="s">
        <v>110</v>
      </c>
      <c r="G188" s="47" t="s">
        <v>140</v>
      </c>
      <c r="H188" s="47" t="s">
        <v>141</v>
      </c>
      <c r="I188" s="60" t="s">
        <v>149</v>
      </c>
      <c r="J188" s="27"/>
      <c r="K188" s="47"/>
      <c r="L188" s="27"/>
      <c r="M188" s="53"/>
      <c r="N188" s="47"/>
      <c r="O188" s="47"/>
      <c r="P188" s="38" t="s">
        <v>138</v>
      </c>
      <c r="Q188" s="38" t="s">
        <v>139</v>
      </c>
      <c r="R188" s="47"/>
      <c r="S188" s="47"/>
      <c r="T188" s="47"/>
      <c r="U188" s="47"/>
      <c r="V188" s="54"/>
      <c r="W188" s="47"/>
      <c r="AE188" s="55"/>
      <c r="AF188" s="55"/>
      <c r="AG188" s="47"/>
      <c r="AH188" s="47"/>
      <c r="AJ188" s="47"/>
      <c r="AK188" s="47"/>
      <c r="AL188" s="47"/>
      <c r="AM188" s="56"/>
      <c r="AN188" s="47"/>
      <c r="AO188" s="28"/>
      <c r="AP188" s="28"/>
      <c r="AQ188" s="28"/>
      <c r="AR188" s="28"/>
      <c r="AS188" s="28"/>
      <c r="AT188" s="28"/>
      <c r="AU188" s="28"/>
      <c r="AV188" s="28"/>
      <c r="AW188" s="57"/>
      <c r="AX188" s="28"/>
    </row>
    <row r="189" spans="1:50" s="26" customFormat="1" ht="153" customHeight="1">
      <c r="A189" s="50" t="s">
        <v>294</v>
      </c>
      <c r="B189" s="51">
        <v>44500</v>
      </c>
      <c r="C189" s="47">
        <v>1</v>
      </c>
      <c r="D189" s="47" t="s">
        <v>88</v>
      </c>
      <c r="E189" s="90">
        <v>134000</v>
      </c>
      <c r="F189" s="47" t="s">
        <v>110</v>
      </c>
      <c r="G189" s="47" t="s">
        <v>140</v>
      </c>
      <c r="H189" s="47" t="s">
        <v>141</v>
      </c>
      <c r="I189" s="61" t="s">
        <v>299</v>
      </c>
      <c r="J189" s="27"/>
      <c r="K189" s="47"/>
      <c r="L189" s="27"/>
      <c r="M189" s="53"/>
      <c r="N189" s="47"/>
      <c r="O189" s="47" t="s">
        <v>291</v>
      </c>
      <c r="P189" s="38" t="s">
        <v>138</v>
      </c>
      <c r="Q189" s="38" t="s">
        <v>139</v>
      </c>
      <c r="R189" s="47" t="s">
        <v>290</v>
      </c>
      <c r="S189" s="47"/>
      <c r="T189" s="47"/>
      <c r="U189" s="47"/>
      <c r="V189" s="54"/>
      <c r="W189" s="47" t="s">
        <v>96</v>
      </c>
      <c r="AE189" s="55"/>
      <c r="AF189" s="55"/>
      <c r="AG189" s="47" t="s">
        <v>138</v>
      </c>
      <c r="AH189" s="47" t="s">
        <v>139</v>
      </c>
      <c r="AI189" s="26" t="s">
        <v>271</v>
      </c>
      <c r="AJ189" s="47"/>
      <c r="AK189" s="47"/>
      <c r="AL189" s="47"/>
      <c r="AM189" s="56"/>
      <c r="AN189" s="47"/>
      <c r="AO189" s="28"/>
      <c r="AP189" s="28"/>
      <c r="AQ189" s="28"/>
      <c r="AR189" s="28"/>
      <c r="AS189" s="28"/>
      <c r="AT189" s="28"/>
      <c r="AU189" s="28"/>
      <c r="AV189" s="28"/>
      <c r="AW189" s="57"/>
      <c r="AX189" s="28"/>
    </row>
    <row r="190" spans="1:50" s="26" customFormat="1" ht="153" customHeight="1">
      <c r="A190" s="50" t="s">
        <v>493</v>
      </c>
      <c r="B190" s="51">
        <v>34650</v>
      </c>
      <c r="C190" s="47">
        <v>1</v>
      </c>
      <c r="D190" s="47" t="s">
        <v>88</v>
      </c>
      <c r="E190" s="52">
        <v>115000</v>
      </c>
      <c r="F190" s="47" t="s">
        <v>110</v>
      </c>
      <c r="G190" s="47" t="s">
        <v>140</v>
      </c>
      <c r="H190" s="47" t="s">
        <v>141</v>
      </c>
      <c r="I190" s="61" t="s">
        <v>304</v>
      </c>
      <c r="J190" s="27"/>
      <c r="K190" s="47"/>
      <c r="L190" s="27"/>
      <c r="M190" s="53"/>
      <c r="N190" s="47"/>
      <c r="O190" s="47"/>
      <c r="P190" s="38" t="s">
        <v>138</v>
      </c>
      <c r="Q190" s="38" t="s">
        <v>139</v>
      </c>
      <c r="R190" s="47" t="s">
        <v>290</v>
      </c>
      <c r="S190" s="47"/>
      <c r="T190" s="47"/>
      <c r="U190" s="47"/>
      <c r="V190" s="54"/>
      <c r="W190" s="47" t="s">
        <v>96</v>
      </c>
      <c r="AE190" s="55"/>
      <c r="AF190" s="55"/>
      <c r="AG190" s="47" t="s">
        <v>138</v>
      </c>
      <c r="AH190" s="47" t="s">
        <v>139</v>
      </c>
      <c r="AI190" s="26" t="s">
        <v>272</v>
      </c>
      <c r="AJ190" s="47"/>
      <c r="AK190" s="47"/>
      <c r="AL190" s="47"/>
      <c r="AM190" s="56"/>
      <c r="AN190" s="47"/>
      <c r="AO190" s="28"/>
      <c r="AP190" s="28"/>
      <c r="AQ190" s="28"/>
      <c r="AR190" s="28"/>
      <c r="AS190" s="28"/>
      <c r="AT190" s="28"/>
      <c r="AU190" s="28"/>
      <c r="AV190" s="28"/>
      <c r="AW190" s="57"/>
      <c r="AX190" s="28"/>
    </row>
    <row r="191" spans="1:50" s="26" customFormat="1" ht="82.5" customHeight="1">
      <c r="A191" s="99" t="s">
        <v>481</v>
      </c>
      <c r="B191" s="51">
        <v>34150</v>
      </c>
      <c r="C191" s="47">
        <v>1</v>
      </c>
      <c r="D191" s="47" t="s">
        <v>88</v>
      </c>
      <c r="E191" s="90">
        <v>115000</v>
      </c>
      <c r="F191" s="47" t="s">
        <v>110</v>
      </c>
      <c r="G191" s="47" t="s">
        <v>140</v>
      </c>
      <c r="H191" s="47" t="s">
        <v>141</v>
      </c>
      <c r="I191" s="61" t="s">
        <v>482</v>
      </c>
      <c r="J191" s="22"/>
      <c r="K191" s="22"/>
      <c r="L191" s="23"/>
      <c r="M191" s="23"/>
      <c r="N191" s="24"/>
      <c r="O191" s="24"/>
      <c r="P191" s="38" t="s">
        <v>138</v>
      </c>
      <c r="Q191" s="38" t="s">
        <v>139</v>
      </c>
      <c r="R191" s="22"/>
      <c r="S191" s="39"/>
      <c r="T191" s="39"/>
      <c r="U191" s="24"/>
      <c r="V191" s="24"/>
      <c r="AB191" s="24"/>
      <c r="AC191" s="24"/>
      <c r="AD191" s="24"/>
      <c r="AE191" s="24"/>
      <c r="AF191" s="24"/>
      <c r="AG191" s="24"/>
      <c r="AH191" s="28"/>
      <c r="AI191" s="28"/>
      <c r="AJ191" s="28"/>
      <c r="AK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57"/>
      <c r="AX191" s="28"/>
    </row>
    <row r="192" spans="1:50" s="26" customFormat="1" ht="93" customHeight="1">
      <c r="A192" s="88" t="s">
        <v>388</v>
      </c>
      <c r="B192" s="51">
        <v>37750</v>
      </c>
      <c r="C192" s="47">
        <v>1</v>
      </c>
      <c r="D192" s="47" t="s">
        <v>88</v>
      </c>
      <c r="E192" s="52">
        <f>B192*2.6*1.159</f>
        <v>113755.85</v>
      </c>
      <c r="F192" s="47" t="s">
        <v>110</v>
      </c>
      <c r="G192" s="47" t="s">
        <v>140</v>
      </c>
      <c r="H192" s="47" t="s">
        <v>141</v>
      </c>
      <c r="I192" s="61" t="s">
        <v>150</v>
      </c>
      <c r="J192" s="27"/>
      <c r="K192" s="27"/>
      <c r="L192" s="27"/>
      <c r="M192" s="53"/>
      <c r="N192" s="47"/>
      <c r="O192" s="47"/>
      <c r="P192" s="38" t="s">
        <v>138</v>
      </c>
      <c r="Q192" s="38" t="s">
        <v>139</v>
      </c>
      <c r="R192" s="47" t="s">
        <v>292</v>
      </c>
      <c r="S192" s="47"/>
      <c r="T192" s="47"/>
      <c r="U192" s="47"/>
      <c r="V192" s="54"/>
      <c r="W192" s="47" t="s">
        <v>96</v>
      </c>
      <c r="AE192" s="55"/>
      <c r="AF192" s="55"/>
      <c r="AG192" s="47" t="s">
        <v>138</v>
      </c>
      <c r="AH192" s="47" t="s">
        <v>139</v>
      </c>
      <c r="AI192" s="26" t="s">
        <v>150</v>
      </c>
      <c r="AJ192" s="47"/>
      <c r="AK192" s="47"/>
      <c r="AL192" s="47"/>
      <c r="AM192" s="56"/>
      <c r="AN192" s="47"/>
      <c r="AO192" s="28"/>
      <c r="AP192" s="28"/>
      <c r="AQ192" s="28"/>
      <c r="AR192" s="28"/>
      <c r="AS192" s="28"/>
      <c r="AT192" s="28"/>
      <c r="AU192" s="28"/>
      <c r="AV192" s="28"/>
      <c r="AW192" s="57"/>
      <c r="AX192" s="28"/>
    </row>
    <row r="193" spans="1:50" s="26" customFormat="1" ht="82.5" customHeight="1">
      <c r="A193" s="88" t="s">
        <v>387</v>
      </c>
      <c r="B193" s="51">
        <v>36650</v>
      </c>
      <c r="C193" s="47">
        <v>1</v>
      </c>
      <c r="D193" s="47" t="s">
        <v>88</v>
      </c>
      <c r="E193" s="52">
        <f>B193*2.6*1.159</f>
        <v>110441.11</v>
      </c>
      <c r="F193" s="47" t="s">
        <v>110</v>
      </c>
      <c r="G193" s="47" t="s">
        <v>140</v>
      </c>
      <c r="H193" s="47" t="s">
        <v>141</v>
      </c>
      <c r="I193" s="61" t="s">
        <v>150</v>
      </c>
      <c r="J193" s="27"/>
      <c r="K193" s="27"/>
      <c r="L193" s="27"/>
      <c r="M193" s="53"/>
      <c r="N193" s="47"/>
      <c r="O193" s="47"/>
      <c r="P193" s="38" t="s">
        <v>138</v>
      </c>
      <c r="Q193" s="38" t="s">
        <v>139</v>
      </c>
      <c r="R193" s="47" t="s">
        <v>292</v>
      </c>
      <c r="S193" s="47"/>
      <c r="T193" s="47"/>
      <c r="U193" s="47"/>
      <c r="V193" s="54"/>
      <c r="W193" s="47" t="s">
        <v>96</v>
      </c>
      <c r="AE193" s="55"/>
      <c r="AF193" s="55"/>
      <c r="AG193" s="47" t="s">
        <v>138</v>
      </c>
      <c r="AH193" s="47" t="s">
        <v>139</v>
      </c>
      <c r="AI193" s="26" t="s">
        <v>150</v>
      </c>
      <c r="AJ193" s="47"/>
      <c r="AK193" s="47"/>
      <c r="AL193" s="47"/>
      <c r="AM193" s="56"/>
      <c r="AN193" s="47"/>
      <c r="AO193" s="28"/>
      <c r="AP193" s="28"/>
      <c r="AQ193" s="28"/>
      <c r="AR193" s="28"/>
      <c r="AS193" s="28"/>
      <c r="AT193" s="28"/>
      <c r="AU193" s="28"/>
      <c r="AV193" s="28"/>
      <c r="AW193" s="57"/>
      <c r="AX193" s="28"/>
    </row>
    <row r="194" spans="1:50" s="26" customFormat="1" ht="82.5" customHeight="1">
      <c r="A194" s="88" t="s">
        <v>483</v>
      </c>
      <c r="B194" s="51">
        <v>24300</v>
      </c>
      <c r="C194" s="47">
        <v>3</v>
      </c>
      <c r="D194" s="47" t="s">
        <v>88</v>
      </c>
      <c r="E194" s="52">
        <v>91532</v>
      </c>
      <c r="F194" s="47" t="s">
        <v>110</v>
      </c>
      <c r="G194" s="47" t="s">
        <v>140</v>
      </c>
      <c r="H194" s="47" t="s">
        <v>141</v>
      </c>
      <c r="I194" s="61" t="s">
        <v>484</v>
      </c>
      <c r="J194" s="27"/>
      <c r="K194" s="92"/>
      <c r="L194" s="27"/>
      <c r="M194" s="53"/>
      <c r="N194" s="47"/>
      <c r="O194" s="47"/>
      <c r="P194" s="38"/>
      <c r="Q194" s="38" t="s">
        <v>495</v>
      </c>
      <c r="R194" s="82"/>
      <c r="S194" s="82"/>
      <c r="T194" s="82"/>
      <c r="U194" s="82"/>
      <c r="V194" s="83"/>
      <c r="W194" s="82"/>
      <c r="AE194" s="55"/>
      <c r="AF194" s="55"/>
      <c r="AG194" s="82"/>
      <c r="AH194" s="82"/>
      <c r="AJ194" s="82"/>
      <c r="AK194" s="82"/>
      <c r="AL194" s="82"/>
      <c r="AM194" s="84"/>
      <c r="AN194" s="82"/>
      <c r="AO194" s="28"/>
      <c r="AP194" s="28"/>
      <c r="AQ194" s="28"/>
      <c r="AR194" s="28"/>
      <c r="AS194" s="28"/>
      <c r="AT194" s="28"/>
      <c r="AU194" s="28"/>
      <c r="AV194" s="28"/>
      <c r="AW194" s="57"/>
      <c r="AX194" s="28"/>
    </row>
    <row r="195" spans="1:50" s="26" customFormat="1" ht="146.25" customHeight="1">
      <c r="A195" s="87" t="s">
        <v>485</v>
      </c>
      <c r="B195" s="85">
        <v>34650</v>
      </c>
      <c r="C195" s="86">
        <v>2</v>
      </c>
      <c r="D195" s="47" t="s">
        <v>88</v>
      </c>
      <c r="E195" s="52">
        <v>130518</v>
      </c>
      <c r="F195" s="47" t="s">
        <v>115</v>
      </c>
      <c r="G195" s="47" t="s">
        <v>140</v>
      </c>
      <c r="H195" s="47" t="s">
        <v>141</v>
      </c>
      <c r="I195" s="87" t="s">
        <v>489</v>
      </c>
      <c r="J195" s="27"/>
      <c r="K195" s="27"/>
      <c r="L195" s="27"/>
      <c r="M195" s="53"/>
      <c r="N195" s="47"/>
      <c r="O195" s="47"/>
      <c r="P195" s="38"/>
      <c r="Q195" s="38" t="s">
        <v>496</v>
      </c>
      <c r="R195" s="82"/>
      <c r="S195" s="82"/>
      <c r="T195" s="82"/>
      <c r="U195" s="82"/>
      <c r="V195" s="83"/>
      <c r="W195" s="82"/>
      <c r="AE195" s="55"/>
      <c r="AF195" s="55"/>
      <c r="AG195" s="82"/>
      <c r="AH195" s="82"/>
      <c r="AJ195" s="82"/>
      <c r="AK195" s="82"/>
      <c r="AL195" s="82"/>
      <c r="AM195" s="84"/>
      <c r="AN195" s="82"/>
      <c r="AO195" s="28"/>
      <c r="AP195" s="28"/>
      <c r="AQ195" s="28"/>
      <c r="AR195" s="28"/>
      <c r="AS195" s="28"/>
      <c r="AT195" s="28"/>
      <c r="AU195" s="28"/>
      <c r="AV195" s="28"/>
      <c r="AW195" s="57"/>
      <c r="AX195" s="28"/>
    </row>
    <row r="196" spans="1:50" s="26" customFormat="1" ht="146.25" customHeight="1">
      <c r="A196" s="87" t="s">
        <v>487</v>
      </c>
      <c r="B196" s="85">
        <v>37000</v>
      </c>
      <c r="C196" s="86">
        <v>1</v>
      </c>
      <c r="D196" s="47" t="s">
        <v>88</v>
      </c>
      <c r="E196" s="52">
        <v>139370</v>
      </c>
      <c r="F196" s="47" t="s">
        <v>128</v>
      </c>
      <c r="G196" s="47" t="s">
        <v>140</v>
      </c>
      <c r="H196" s="47" t="s">
        <v>141</v>
      </c>
      <c r="I196" s="87" t="s">
        <v>489</v>
      </c>
      <c r="J196" s="27"/>
      <c r="K196" s="27"/>
      <c r="L196" s="27"/>
      <c r="M196" s="53"/>
      <c r="N196" s="47"/>
      <c r="O196" s="47"/>
      <c r="P196" s="38"/>
      <c r="Q196" s="38" t="s">
        <v>497</v>
      </c>
      <c r="R196" s="82"/>
      <c r="S196" s="82"/>
      <c r="T196" s="82"/>
      <c r="U196" s="82"/>
      <c r="V196" s="83"/>
      <c r="W196" s="82"/>
      <c r="AE196" s="55"/>
      <c r="AF196" s="55"/>
      <c r="AG196" s="82"/>
      <c r="AH196" s="82"/>
      <c r="AJ196" s="82"/>
      <c r="AK196" s="82"/>
      <c r="AL196" s="82"/>
      <c r="AM196" s="84"/>
      <c r="AN196" s="82"/>
      <c r="AO196" s="28"/>
      <c r="AP196" s="28"/>
      <c r="AQ196" s="28"/>
      <c r="AR196" s="28"/>
      <c r="AS196" s="28"/>
      <c r="AT196" s="28"/>
      <c r="AU196" s="28"/>
      <c r="AV196" s="28"/>
      <c r="AW196" s="57"/>
      <c r="AX196" s="28"/>
    </row>
    <row r="197" spans="1:50" s="26" customFormat="1" ht="146.25" customHeight="1">
      <c r="A197" s="87" t="s">
        <v>486</v>
      </c>
      <c r="B197" s="85">
        <v>35800</v>
      </c>
      <c r="C197" s="86">
        <v>1</v>
      </c>
      <c r="D197" s="47" t="s">
        <v>88</v>
      </c>
      <c r="E197" s="52">
        <v>134850</v>
      </c>
      <c r="F197" s="47" t="s">
        <v>488</v>
      </c>
      <c r="G197" s="47" t="s">
        <v>140</v>
      </c>
      <c r="H197" s="47" t="s">
        <v>141</v>
      </c>
      <c r="I197" s="87" t="s">
        <v>489</v>
      </c>
      <c r="J197" s="27"/>
      <c r="K197" s="27"/>
      <c r="L197" s="27"/>
      <c r="M197" s="53"/>
      <c r="N197" s="47"/>
      <c r="O197" s="47"/>
      <c r="P197" s="38"/>
      <c r="Q197" s="38" t="s">
        <v>498</v>
      </c>
      <c r="R197" s="82"/>
      <c r="S197" s="82"/>
      <c r="T197" s="82"/>
      <c r="U197" s="82"/>
      <c r="V197" s="83"/>
      <c r="W197" s="82"/>
      <c r="AE197" s="55"/>
      <c r="AF197" s="55"/>
      <c r="AG197" s="82"/>
      <c r="AH197" s="82"/>
      <c r="AJ197" s="82"/>
      <c r="AK197" s="82"/>
      <c r="AL197" s="82"/>
      <c r="AM197" s="84"/>
      <c r="AN197" s="82"/>
      <c r="AO197" s="28"/>
      <c r="AP197" s="28"/>
      <c r="AQ197" s="28"/>
      <c r="AR197" s="28"/>
      <c r="AS197" s="28"/>
      <c r="AT197" s="28"/>
      <c r="AU197" s="28"/>
      <c r="AV197" s="28"/>
      <c r="AW197" s="57"/>
      <c r="AX197" s="28"/>
    </row>
    <row r="198" spans="1:50" s="26" customFormat="1" ht="167.25" customHeight="1">
      <c r="A198" s="88" t="s">
        <v>490</v>
      </c>
      <c r="B198" s="89">
        <v>48000</v>
      </c>
      <c r="C198" s="72">
        <v>1</v>
      </c>
      <c r="D198" s="72" t="s">
        <v>88</v>
      </c>
      <c r="E198" s="90">
        <v>202000</v>
      </c>
      <c r="F198" s="72" t="s">
        <v>110</v>
      </c>
      <c r="G198" s="72" t="s">
        <v>140</v>
      </c>
      <c r="H198" s="72" t="s">
        <v>141</v>
      </c>
      <c r="I198" s="91" t="s">
        <v>491</v>
      </c>
      <c r="J198" s="92"/>
      <c r="K198" s="72"/>
      <c r="L198" s="92"/>
      <c r="M198" s="93"/>
      <c r="N198" s="72"/>
      <c r="O198" s="72"/>
      <c r="P198" s="94" t="s">
        <v>138</v>
      </c>
      <c r="Q198" s="94" t="s">
        <v>139</v>
      </c>
      <c r="R198" s="72" t="s">
        <v>290</v>
      </c>
      <c r="S198" s="72"/>
      <c r="T198" s="72"/>
      <c r="U198" s="72"/>
      <c r="V198" s="95"/>
      <c r="W198" s="72" t="s">
        <v>96</v>
      </c>
      <c r="AE198" s="96"/>
      <c r="AF198" s="96"/>
      <c r="AG198" s="72" t="s">
        <v>138</v>
      </c>
      <c r="AH198" s="72" t="s">
        <v>139</v>
      </c>
      <c r="AI198" s="26" t="s">
        <v>492</v>
      </c>
      <c r="AJ198" s="72"/>
      <c r="AK198" s="72"/>
      <c r="AL198" s="72"/>
      <c r="AM198" s="97" t="s">
        <v>138</v>
      </c>
      <c r="AN198" s="72" t="s">
        <v>139</v>
      </c>
      <c r="AO198" s="28"/>
      <c r="AP198" s="28"/>
      <c r="AQ198" s="28"/>
      <c r="AR198" s="28"/>
      <c r="AS198" s="28"/>
      <c r="AT198" s="28"/>
      <c r="AU198" s="28"/>
      <c r="AV198" s="28"/>
      <c r="AW198" s="98"/>
      <c r="AX198" s="28"/>
    </row>
    <row r="199" spans="2:54" s="57" customFormat="1" ht="45" customHeight="1">
      <c r="B199" s="62"/>
      <c r="C199" s="30">
        <f>SUM(C4:C198)</f>
        <v>238</v>
      </c>
      <c r="D199" s="63"/>
      <c r="E199" s="64"/>
      <c r="F199" s="63"/>
      <c r="G199" s="63"/>
      <c r="H199" s="65"/>
      <c r="I199" s="66"/>
      <c r="K199" s="30"/>
      <c r="R199" s="62"/>
      <c r="S199" s="62"/>
      <c r="T199" s="62"/>
      <c r="AV199" s="30"/>
      <c r="AY199" s="30"/>
      <c r="AZ199" s="30"/>
      <c r="BA199" s="30"/>
      <c r="BB199" s="30"/>
    </row>
    <row r="200" spans="2:54" s="57" customFormat="1" ht="45" customHeight="1">
      <c r="B200" s="62"/>
      <c r="C200" s="30"/>
      <c r="D200" s="63"/>
      <c r="E200" s="64"/>
      <c r="F200" s="63"/>
      <c r="G200" s="63"/>
      <c r="H200" s="65"/>
      <c r="I200" s="66"/>
      <c r="K200" s="30"/>
      <c r="R200" s="62"/>
      <c r="S200" s="62"/>
      <c r="T200" s="62"/>
      <c r="AV200" s="30"/>
      <c r="AY200" s="30"/>
      <c r="AZ200" s="30"/>
      <c r="BA200" s="30"/>
      <c r="BB200" s="30"/>
    </row>
    <row r="201" spans="1:52" s="43" customFormat="1" ht="72" customHeight="1">
      <c r="A201" s="122" t="s">
        <v>391</v>
      </c>
      <c r="B201" s="122"/>
      <c r="C201" s="122"/>
      <c r="D201" s="122"/>
      <c r="E201" s="122"/>
      <c r="F201" s="41"/>
      <c r="G201" s="41"/>
      <c r="H201" s="41"/>
      <c r="I201" s="67"/>
      <c r="J201" s="67"/>
      <c r="K201" s="41"/>
      <c r="L201" s="41"/>
      <c r="M201" s="42" t="s">
        <v>392</v>
      </c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X201" s="42"/>
      <c r="AZ201" s="44"/>
    </row>
    <row r="202" spans="1:52" s="43" customFormat="1" ht="45" customHeight="1">
      <c r="A202" s="45">
        <v>44409</v>
      </c>
      <c r="B202" s="46"/>
      <c r="C202" s="40"/>
      <c r="D202" s="40"/>
      <c r="E202" s="40"/>
      <c r="F202" s="41"/>
      <c r="G202" s="41"/>
      <c r="H202" s="41"/>
      <c r="I202" s="67"/>
      <c r="J202" s="67"/>
      <c r="K202" s="41"/>
      <c r="L202" s="41"/>
      <c r="M202" s="42"/>
      <c r="N202" s="42"/>
      <c r="O202" s="42"/>
      <c r="P202" s="42"/>
      <c r="Q202" s="42"/>
      <c r="R202" s="46"/>
      <c r="S202" s="46"/>
      <c r="T202" s="46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X202" s="42"/>
      <c r="AZ202" s="44"/>
    </row>
    <row r="203" spans="1:52" s="31" customFormat="1" ht="15" customHeight="1">
      <c r="A203" s="36"/>
      <c r="B203" s="32"/>
      <c r="F203" s="32"/>
      <c r="G203" s="32"/>
      <c r="H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X203" s="32"/>
      <c r="AZ203" s="32"/>
    </row>
    <row r="204" spans="1:52" s="31" customFormat="1" ht="25.5" customHeight="1">
      <c r="A204" s="68" t="s">
        <v>389</v>
      </c>
      <c r="B204" s="32"/>
      <c r="F204" s="32"/>
      <c r="G204" s="32"/>
      <c r="H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X204" s="32"/>
      <c r="AZ204" s="32"/>
    </row>
    <row r="205" spans="1:34" ht="25.5" customHeight="1">
      <c r="A205" s="68" t="s">
        <v>390</v>
      </c>
      <c r="AH205" s="34"/>
    </row>
    <row r="210" spans="1:52" ht="27">
      <c r="A210" s="34"/>
      <c r="K210" s="34"/>
      <c r="L210" s="34"/>
      <c r="M210" s="34"/>
      <c r="N210" s="34"/>
      <c r="O210" s="34"/>
      <c r="P210" s="34"/>
      <c r="Q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X210" s="34"/>
      <c r="AZ210" s="34"/>
    </row>
    <row r="211" spans="1:52" ht="27">
      <c r="A211" s="34"/>
      <c r="K211" s="34"/>
      <c r="L211" s="34"/>
      <c r="M211" s="34"/>
      <c r="N211" s="34"/>
      <c r="O211" s="34"/>
      <c r="P211" s="34"/>
      <c r="Q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X211" s="34"/>
      <c r="AZ211" s="34"/>
    </row>
    <row r="212" spans="1:52" ht="27">
      <c r="A212" s="34"/>
      <c r="K212" s="34"/>
      <c r="L212" s="34"/>
      <c r="M212" s="34"/>
      <c r="N212" s="34"/>
      <c r="O212" s="34"/>
      <c r="P212" s="34"/>
      <c r="Q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X212" s="34"/>
      <c r="AZ212" s="34"/>
    </row>
    <row r="213" spans="1:52" ht="27">
      <c r="A213" s="34"/>
      <c r="K213" s="34"/>
      <c r="L213" s="34"/>
      <c r="M213" s="34"/>
      <c r="N213" s="34"/>
      <c r="O213" s="34"/>
      <c r="P213" s="34"/>
      <c r="Q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X213" s="34"/>
      <c r="AZ213" s="34"/>
    </row>
    <row r="214" spans="1:52" ht="27">
      <c r="A214" s="34"/>
      <c r="K214" s="34"/>
      <c r="L214" s="34"/>
      <c r="M214" s="34"/>
      <c r="N214" s="34"/>
      <c r="O214" s="34"/>
      <c r="P214" s="34"/>
      <c r="Q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X214" s="34"/>
      <c r="AZ214" s="34"/>
    </row>
    <row r="215" spans="1:52" ht="27">
      <c r="A215" s="34"/>
      <c r="K215" s="34"/>
      <c r="L215" s="34"/>
      <c r="M215" s="34"/>
      <c r="N215" s="34"/>
      <c r="O215" s="34"/>
      <c r="P215" s="34"/>
      <c r="Q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X215" s="34"/>
      <c r="AZ215" s="34"/>
    </row>
    <row r="216" spans="1:52" ht="27">
      <c r="A216" s="34"/>
      <c r="K216" s="34"/>
      <c r="L216" s="34"/>
      <c r="M216" s="34"/>
      <c r="N216" s="34"/>
      <c r="O216" s="34"/>
      <c r="P216" s="34"/>
      <c r="Q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X216" s="34"/>
      <c r="AZ216" s="34"/>
    </row>
    <row r="217" spans="1:52" ht="27">
      <c r="A217" s="34"/>
      <c r="K217" s="34"/>
      <c r="L217" s="34"/>
      <c r="M217" s="34"/>
      <c r="N217" s="34"/>
      <c r="O217" s="34"/>
      <c r="P217" s="34"/>
      <c r="Q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X217" s="34"/>
      <c r="AZ217" s="34"/>
    </row>
    <row r="218" spans="1:52" ht="27">
      <c r="A218" s="34"/>
      <c r="K218" s="34"/>
      <c r="L218" s="34"/>
      <c r="M218" s="34"/>
      <c r="N218" s="34"/>
      <c r="O218" s="34"/>
      <c r="P218" s="34"/>
      <c r="Q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X218" s="34"/>
      <c r="AZ218" s="34"/>
    </row>
    <row r="219" spans="1:52" ht="27">
      <c r="A219" s="34"/>
      <c r="K219" s="34"/>
      <c r="L219" s="34"/>
      <c r="M219" s="34"/>
      <c r="N219" s="34"/>
      <c r="O219" s="34"/>
      <c r="P219" s="34"/>
      <c r="Q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X219" s="34"/>
      <c r="AZ219" s="34"/>
    </row>
    <row r="220" spans="1:52" ht="27">
      <c r="A220" s="34"/>
      <c r="K220" s="34"/>
      <c r="L220" s="34"/>
      <c r="M220" s="34"/>
      <c r="N220" s="34"/>
      <c r="O220" s="34"/>
      <c r="P220" s="34"/>
      <c r="Q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X220" s="34"/>
      <c r="AZ220" s="34"/>
    </row>
    <row r="221" spans="1:52" ht="27">
      <c r="A221" s="34"/>
      <c r="K221" s="34"/>
      <c r="L221" s="34"/>
      <c r="M221" s="34"/>
      <c r="N221" s="34"/>
      <c r="O221" s="34"/>
      <c r="P221" s="34"/>
      <c r="Q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X221" s="34"/>
      <c r="AZ221" s="34"/>
    </row>
    <row r="222" spans="1:52" ht="27">
      <c r="A222" s="34"/>
      <c r="K222" s="34"/>
      <c r="L222" s="34"/>
      <c r="M222" s="34"/>
      <c r="N222" s="34"/>
      <c r="O222" s="34"/>
      <c r="P222" s="34"/>
      <c r="Q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X222" s="34"/>
      <c r="AZ222" s="34"/>
    </row>
    <row r="223" spans="1:52" ht="27">
      <c r="A223" s="34"/>
      <c r="K223" s="34"/>
      <c r="L223" s="34"/>
      <c r="M223" s="34"/>
      <c r="N223" s="34"/>
      <c r="O223" s="34"/>
      <c r="P223" s="34"/>
      <c r="Q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X223" s="34"/>
      <c r="AZ223" s="34"/>
    </row>
    <row r="224" spans="1:52" ht="27">
      <c r="A224" s="34"/>
      <c r="K224" s="34"/>
      <c r="L224" s="34"/>
      <c r="M224" s="34"/>
      <c r="N224" s="34"/>
      <c r="O224" s="34"/>
      <c r="P224" s="34"/>
      <c r="Q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X224" s="34"/>
      <c r="AZ224" s="34"/>
    </row>
    <row r="225" spans="1:52" ht="27">
      <c r="A225" s="34"/>
      <c r="K225" s="34"/>
      <c r="L225" s="34"/>
      <c r="M225" s="34"/>
      <c r="N225" s="34"/>
      <c r="O225" s="34"/>
      <c r="P225" s="34"/>
      <c r="Q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X225" s="34"/>
      <c r="AZ225" s="34"/>
    </row>
    <row r="226" spans="1:52" ht="27">
      <c r="A226" s="34"/>
      <c r="K226" s="34"/>
      <c r="L226" s="34"/>
      <c r="M226" s="34"/>
      <c r="N226" s="34"/>
      <c r="O226" s="34"/>
      <c r="P226" s="34"/>
      <c r="Q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X226" s="34"/>
      <c r="AZ226" s="34"/>
    </row>
    <row r="227" spans="1:52" ht="27">
      <c r="A227" s="34"/>
      <c r="K227" s="34"/>
      <c r="L227" s="34"/>
      <c r="M227" s="34"/>
      <c r="N227" s="34"/>
      <c r="O227" s="34"/>
      <c r="P227" s="34"/>
      <c r="Q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X227" s="34"/>
      <c r="AZ227" s="34"/>
    </row>
    <row r="228" spans="1:52" ht="27">
      <c r="A228" s="34"/>
      <c r="K228" s="34"/>
      <c r="L228" s="34"/>
      <c r="M228" s="34"/>
      <c r="N228" s="34"/>
      <c r="O228" s="34"/>
      <c r="P228" s="34"/>
      <c r="Q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X228" s="34"/>
      <c r="AZ228" s="34"/>
    </row>
    <row r="229" spans="1:52" ht="27">
      <c r="A229" s="34"/>
      <c r="K229" s="34"/>
      <c r="L229" s="34"/>
      <c r="M229" s="34"/>
      <c r="N229" s="34"/>
      <c r="O229" s="34"/>
      <c r="P229" s="34"/>
      <c r="Q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X229" s="34"/>
      <c r="AZ229" s="34"/>
    </row>
    <row r="230" spans="1:52" ht="27">
      <c r="A230" s="34"/>
      <c r="K230" s="34"/>
      <c r="L230" s="34"/>
      <c r="M230" s="34"/>
      <c r="N230" s="34"/>
      <c r="O230" s="34"/>
      <c r="P230" s="34"/>
      <c r="Q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X230" s="34"/>
      <c r="AZ230" s="34"/>
    </row>
    <row r="231" spans="1:52" ht="27">
      <c r="A231" s="34"/>
      <c r="K231" s="34"/>
      <c r="L231" s="34"/>
      <c r="M231" s="34"/>
      <c r="N231" s="34"/>
      <c r="O231" s="34"/>
      <c r="P231" s="34"/>
      <c r="Q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X231" s="34"/>
      <c r="AZ231" s="34"/>
    </row>
    <row r="232" spans="1:52" ht="27">
      <c r="A232" s="34"/>
      <c r="K232" s="34"/>
      <c r="L232" s="34"/>
      <c r="M232" s="34"/>
      <c r="N232" s="34"/>
      <c r="O232" s="34"/>
      <c r="P232" s="34"/>
      <c r="Q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X232" s="34"/>
      <c r="AZ232" s="34"/>
    </row>
    <row r="233" spans="1:52" ht="27">
      <c r="A233" s="34"/>
      <c r="K233" s="34"/>
      <c r="L233" s="34"/>
      <c r="M233" s="34"/>
      <c r="N233" s="34"/>
      <c r="O233" s="34"/>
      <c r="P233" s="34"/>
      <c r="Q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X233" s="34"/>
      <c r="AZ233" s="34"/>
    </row>
    <row r="234" spans="1:52" ht="27">
      <c r="A234" s="34"/>
      <c r="K234" s="34"/>
      <c r="L234" s="34"/>
      <c r="M234" s="34"/>
      <c r="N234" s="34"/>
      <c r="O234" s="34"/>
      <c r="P234" s="34"/>
      <c r="Q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X234" s="34"/>
      <c r="AZ234" s="34"/>
    </row>
    <row r="235" spans="1:52" ht="27">
      <c r="A235" s="34"/>
      <c r="K235" s="34"/>
      <c r="L235" s="34"/>
      <c r="M235" s="34"/>
      <c r="N235" s="34"/>
      <c r="O235" s="34"/>
      <c r="P235" s="34"/>
      <c r="Q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X235" s="34"/>
      <c r="AZ235" s="34"/>
    </row>
  </sheetData>
  <sheetProtection/>
  <autoFilter ref="A3:BB199"/>
  <mergeCells count="13">
    <mergeCell ref="A201:E201"/>
    <mergeCell ref="J1:J2"/>
    <mergeCell ref="K1:K2"/>
    <mergeCell ref="L1:L2"/>
    <mergeCell ref="M1:M2"/>
    <mergeCell ref="R1:R2"/>
    <mergeCell ref="AZ1:AZ2"/>
    <mergeCell ref="A1:A2"/>
    <mergeCell ref="B1:B2"/>
    <mergeCell ref="C1:C2"/>
    <mergeCell ref="E1:E2"/>
    <mergeCell ref="F1:H1"/>
    <mergeCell ref="I1:I2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23" r:id="rId3"/>
  <headerFooter differentFirst="1">
    <oddHeader>&amp;C&amp;P</oddHeader>
    <oddFooter>&amp;C&amp;"Tahoma,обычный"&amp;14&amp;P</oddFooter>
  </headerFooter>
  <rowBreaks count="1" manualBreakCount="1">
    <brk id="169" max="12" man="1"/>
  </rowBreaks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Лямзина Екатерина Вячеславовна</dc:creator>
  <cp:keywords/>
  <dc:description/>
  <cp:lastModifiedBy>Рембельская Галина Игоревна</cp:lastModifiedBy>
  <cp:lastPrinted>2021-08-02T04:37:06Z</cp:lastPrinted>
  <dcterms:created xsi:type="dcterms:W3CDTF">2021-01-30T08:54:08Z</dcterms:created>
  <dcterms:modified xsi:type="dcterms:W3CDTF">2021-08-02T04:39:26Z</dcterms:modified>
  <cp:category/>
  <cp:version/>
  <cp:contentType/>
  <cp:contentStatus/>
</cp:coreProperties>
</file>